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codeName="ThisWorkbook"/>
  <xr:revisionPtr revIDLastSave="0" documentId="13_ncr:1_{5F758A54-280C-458A-8F82-2A9890B04A94}" xr6:coauthVersionLast="47" xr6:coauthVersionMax="47" xr10:uidLastSave="{00000000-0000-0000-0000-000000000000}"/>
  <workbookProtection workbookAlgorithmName="SHA-512" workbookHashValue="utz0ZRbK0DP9f+Po3uqFN5/WC+D559bWhwSxeD90NTP2wOeYbfVIKyDUvQYqqaJb0UckUANcp1CMYrWiidQQug==" workbookSaltValue="lVIYJ5DE48isKfzYt9ZSyQ==" workbookSpinCount="100000" lockStructure="1"/>
  <bookViews>
    <workbookView xWindow="-108" yWindow="-108" windowWidth="23256" windowHeight="12576" tabRatio="995" activeTab="15" xr2:uid="{00000000-000D-0000-FFFF-FFFF00000000}"/>
  </bookViews>
  <sheets>
    <sheet name="Índice" sheetId="324" r:id="rId1"/>
    <sheet name="Siglas" sheetId="252" r:id="rId2"/>
    <sheet name="1.1" sheetId="227" r:id="rId3"/>
    <sheet name="1.2" sheetId="253" r:id="rId4"/>
    <sheet name="1.3" sheetId="259" r:id="rId5"/>
    <sheet name="1.4" sheetId="264" r:id="rId6"/>
    <sheet name="1.5" sheetId="265" r:id="rId7"/>
    <sheet name="1.6" sheetId="260" r:id="rId8"/>
    <sheet name="1.7" sheetId="262" r:id="rId9"/>
    <sheet name="1.8" sheetId="266" r:id="rId10"/>
    <sheet name="1.9" sheetId="267" r:id="rId11"/>
    <sheet name="1.10" sheetId="268" r:id="rId12"/>
    <sheet name="2.1" sheetId="269" r:id="rId13"/>
    <sheet name="2.2" sheetId="270" r:id="rId14"/>
    <sheet name="3.1" sheetId="271" r:id="rId15"/>
    <sheet name="3.2" sheetId="272" r:id="rId16"/>
    <sheet name="3.3" sheetId="325" r:id="rId17"/>
    <sheet name="3.4" sheetId="274" r:id="rId18"/>
    <sheet name="3.5" sheetId="275" r:id="rId19"/>
    <sheet name="3.6" sheetId="276" r:id="rId20"/>
    <sheet name="4.1" sheetId="277" r:id="rId21"/>
    <sheet name="4.2" sheetId="278" r:id="rId22"/>
    <sheet name="4.3" sheetId="283" r:id="rId23"/>
    <sheet name="4.4" sheetId="293" r:id="rId24"/>
    <sheet name="4.5" sheetId="284" r:id="rId25"/>
    <sheet name="4.6" sheetId="285" r:id="rId26"/>
    <sheet name="4.7" sheetId="286" r:id="rId27"/>
    <sheet name="4.8" sheetId="287" r:id="rId28"/>
    <sheet name="4.9" sheetId="288" r:id="rId29"/>
    <sheet name="4.10" sheetId="289" r:id="rId30"/>
    <sheet name="4.11" sheetId="291" r:id="rId31"/>
    <sheet name="4.12" sheetId="290" r:id="rId32"/>
    <sheet name="4.13" sheetId="292" r:id="rId33"/>
    <sheet name="5.1" sheetId="279" r:id="rId34"/>
    <sheet name="5.2" sheetId="280" r:id="rId35"/>
    <sheet name="5.3" sheetId="294" r:id="rId36"/>
    <sheet name="5.4" sheetId="295" r:id="rId37"/>
    <sheet name="5.5" sheetId="296" r:id="rId38"/>
    <sheet name="5.6" sheetId="297" r:id="rId39"/>
    <sheet name="5.7" sheetId="298" r:id="rId40"/>
    <sheet name="5.8" sheetId="299" r:id="rId41"/>
    <sheet name="5.9" sheetId="300" r:id="rId42"/>
    <sheet name="5.10" sheetId="301" r:id="rId43"/>
    <sheet name="5.11" sheetId="302" r:id="rId44"/>
    <sheet name="5.12" sheetId="303" r:id="rId45"/>
    <sheet name="5.13" sheetId="304" r:id="rId46"/>
    <sheet name="5.14" sheetId="305" r:id="rId47"/>
    <sheet name="6.1" sheetId="281" r:id="rId48"/>
    <sheet name="6.2" sheetId="282" r:id="rId49"/>
    <sheet name="6.3" sheetId="306" r:id="rId50"/>
    <sheet name="6.4" sheetId="307" r:id="rId51"/>
    <sheet name="6.5" sheetId="308" r:id="rId52"/>
    <sheet name="6.6" sheetId="310" r:id="rId53"/>
    <sheet name="6.7" sheetId="311" r:id="rId54"/>
    <sheet name="6.8" sheetId="312" r:id="rId55"/>
    <sheet name="6.9" sheetId="313" r:id="rId56"/>
    <sheet name="6.10" sheetId="314" r:id="rId57"/>
    <sheet name="6.11" sheetId="315" r:id="rId58"/>
    <sheet name="6.12" sheetId="316" r:id="rId59"/>
    <sheet name="6.13" sheetId="317" r:id="rId60"/>
    <sheet name="6.14" sheetId="319" r:id="rId61"/>
    <sheet name="6.15" sheetId="320" r:id="rId62"/>
    <sheet name="6.16" sheetId="321" r:id="rId63"/>
    <sheet name="6.17" sheetId="322" r:id="rId6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324" l="1"/>
  <c r="M16" i="325"/>
  <c r="L16" i="325"/>
  <c r="K16" i="325"/>
  <c r="J16" i="325"/>
  <c r="I16" i="325"/>
  <c r="H16" i="325"/>
  <c r="G16" i="325"/>
  <c r="F16" i="325"/>
  <c r="E16" i="325"/>
  <c r="D16" i="325"/>
  <c r="C16" i="325"/>
  <c r="B16" i="325"/>
  <c r="N15" i="325"/>
  <c r="N14" i="325"/>
  <c r="N13" i="325"/>
  <c r="N12" i="325"/>
  <c r="N11" i="325"/>
  <c r="N10" i="325"/>
  <c r="N9" i="325"/>
  <c r="N8" i="325"/>
  <c r="N7" i="325"/>
  <c r="N6" i="325"/>
  <c r="N16" i="325" l="1"/>
  <c r="A77" i="324" l="1"/>
  <c r="A45" i="324" l="1"/>
  <c r="A32" i="324"/>
  <c r="A48" i="324"/>
  <c r="D20" i="276"/>
  <c r="D19" i="276"/>
  <c r="D18" i="276"/>
  <c r="D17" i="276"/>
  <c r="D16" i="276"/>
  <c r="D15" i="276"/>
  <c r="D14" i="276"/>
  <c r="D13" i="276"/>
  <c r="D12" i="276"/>
  <c r="D11" i="276"/>
  <c r="D10" i="276"/>
  <c r="D9" i="276"/>
  <c r="D8" i="276"/>
  <c r="D7" i="276"/>
  <c r="D6" i="276"/>
  <c r="A85" i="324"/>
  <c r="A84" i="324"/>
  <c r="A83" i="324"/>
  <c r="A82" i="324"/>
  <c r="A81" i="324"/>
  <c r="A80" i="324"/>
  <c r="A79" i="324"/>
  <c r="A78" i="324"/>
  <c r="A76" i="324"/>
  <c r="A75" i="324"/>
  <c r="A74" i="324"/>
  <c r="A73" i="324"/>
  <c r="A72" i="324"/>
  <c r="A71" i="324"/>
  <c r="A70" i="324"/>
  <c r="A69" i="324"/>
  <c r="A65" i="324"/>
  <c r="A64" i="324"/>
  <c r="A63" i="324"/>
  <c r="A62" i="324"/>
  <c r="A61" i="324"/>
  <c r="A60" i="324"/>
  <c r="A59" i="324"/>
  <c r="A58" i="324"/>
  <c r="A57" i="324"/>
  <c r="A56" i="324"/>
  <c r="A55" i="324"/>
  <c r="A54" i="324"/>
  <c r="A53" i="324"/>
  <c r="A52" i="324"/>
  <c r="A47" i="324"/>
  <c r="A46" i="324"/>
  <c r="A44" i="324"/>
  <c r="A43" i="324"/>
  <c r="A42" i="324"/>
  <c r="A41" i="324"/>
  <c r="A40" i="324"/>
  <c r="A39" i="324"/>
  <c r="A38" i="324"/>
  <c r="A37" i="324"/>
  <c r="A36" i="324"/>
  <c r="A31" i="324"/>
  <c r="A30" i="324"/>
  <c r="A28" i="324" l="1"/>
  <c r="A27" i="324"/>
  <c r="A23" i="324"/>
  <c r="A22" i="324"/>
  <c r="A18" i="324"/>
  <c r="A17" i="324"/>
  <c r="A16" i="324"/>
  <c r="A15" i="324"/>
  <c r="A14" i="324"/>
  <c r="A13" i="324"/>
  <c r="A12" i="324"/>
  <c r="A11" i="324"/>
  <c r="A10" i="324"/>
  <c r="A9" i="324"/>
  <c r="I22" i="322"/>
  <c r="H22" i="322"/>
  <c r="F22" i="322"/>
  <c r="G22" i="322" s="1"/>
  <c r="E22" i="322"/>
  <c r="C22" i="322"/>
  <c r="D22" i="322" s="1"/>
  <c r="B22" i="322"/>
  <c r="L21" i="322"/>
  <c r="K21" i="322"/>
  <c r="J21" i="322"/>
  <c r="G21" i="322"/>
  <c r="D21" i="322"/>
  <c r="L20" i="322"/>
  <c r="K20" i="322"/>
  <c r="J20" i="322"/>
  <c r="G20" i="322"/>
  <c r="D20" i="322"/>
  <c r="L19" i="322"/>
  <c r="M19" i="322" s="1"/>
  <c r="K19" i="322"/>
  <c r="J19" i="322"/>
  <c r="G19" i="322"/>
  <c r="D19" i="322"/>
  <c r="L18" i="322"/>
  <c r="K18" i="322"/>
  <c r="J18" i="322"/>
  <c r="G18" i="322"/>
  <c r="D18" i="322"/>
  <c r="L17" i="322"/>
  <c r="M17" i="322" s="1"/>
  <c r="K17" i="322"/>
  <c r="J17" i="322"/>
  <c r="G17" i="322"/>
  <c r="D17" i="322"/>
  <c r="L16" i="322"/>
  <c r="K16" i="322"/>
  <c r="J16" i="322"/>
  <c r="G16" i="322"/>
  <c r="D16" i="322"/>
  <c r="L15" i="322"/>
  <c r="K15" i="322"/>
  <c r="M15" i="322" s="1"/>
  <c r="J15" i="322"/>
  <c r="G15" i="322"/>
  <c r="D15" i="322"/>
  <c r="L14" i="322"/>
  <c r="M14" i="322" s="1"/>
  <c r="K14" i="322"/>
  <c r="J14" i="322"/>
  <c r="G14" i="322"/>
  <c r="D14" i="322"/>
  <c r="L13" i="322"/>
  <c r="M13" i="322" s="1"/>
  <c r="K13" i="322"/>
  <c r="J13" i="322"/>
  <c r="G13" i="322"/>
  <c r="D13" i="322"/>
  <c r="L12" i="322"/>
  <c r="K12" i="322"/>
  <c r="J12" i="322"/>
  <c r="G12" i="322"/>
  <c r="D12" i="322"/>
  <c r="L11" i="322"/>
  <c r="K11" i="322"/>
  <c r="J11" i="322"/>
  <c r="G11" i="322"/>
  <c r="D11" i="322"/>
  <c r="L10" i="322"/>
  <c r="K10" i="322"/>
  <c r="J10" i="322"/>
  <c r="G10" i="322"/>
  <c r="D10" i="322"/>
  <c r="L9" i="322"/>
  <c r="M9" i="322" s="1"/>
  <c r="K9" i="322"/>
  <c r="J9" i="322"/>
  <c r="G9" i="322"/>
  <c r="D9" i="322"/>
  <c r="L8" i="322"/>
  <c r="K8" i="322"/>
  <c r="J8" i="322"/>
  <c r="G8" i="322"/>
  <c r="D8" i="322"/>
  <c r="L7" i="322"/>
  <c r="K7" i="322"/>
  <c r="J7" i="322"/>
  <c r="G7" i="322"/>
  <c r="D7" i="322"/>
  <c r="I12" i="321"/>
  <c r="J12" i="321" s="1"/>
  <c r="H12" i="321"/>
  <c r="F12" i="321"/>
  <c r="G12" i="321" s="1"/>
  <c r="E12" i="321"/>
  <c r="D12" i="321"/>
  <c r="C12" i="321"/>
  <c r="B12" i="321"/>
  <c r="L11" i="321"/>
  <c r="M11" i="321" s="1"/>
  <c r="K11" i="321"/>
  <c r="J11" i="321"/>
  <c r="G11" i="321"/>
  <c r="D11" i="321"/>
  <c r="L10" i="321"/>
  <c r="K10" i="321"/>
  <c r="M10" i="321" s="1"/>
  <c r="J10" i="321"/>
  <c r="G10" i="321"/>
  <c r="D10" i="321"/>
  <c r="L9" i="321"/>
  <c r="M9" i="321" s="1"/>
  <c r="K9" i="321"/>
  <c r="J9" i="321"/>
  <c r="G9" i="321"/>
  <c r="D9" i="321"/>
  <c r="L8" i="321"/>
  <c r="M8" i="321" s="1"/>
  <c r="K8" i="321"/>
  <c r="J8" i="321"/>
  <c r="G8" i="321"/>
  <c r="D8" i="321"/>
  <c r="L7" i="321"/>
  <c r="L12" i="321" s="1"/>
  <c r="K7" i="321"/>
  <c r="K12" i="321" s="1"/>
  <c r="J7" i="321"/>
  <c r="G7" i="321"/>
  <c r="D7" i="321"/>
  <c r="I10" i="320"/>
  <c r="J10" i="320" s="1"/>
  <c r="H10" i="320"/>
  <c r="F10" i="320"/>
  <c r="G10" i="320" s="1"/>
  <c r="E10" i="320"/>
  <c r="C10" i="320"/>
  <c r="D10" i="320" s="1"/>
  <c r="B10" i="320"/>
  <c r="L9" i="320"/>
  <c r="M9" i="320" s="1"/>
  <c r="K9" i="320"/>
  <c r="J9" i="320"/>
  <c r="G9" i="320"/>
  <c r="D9" i="320"/>
  <c r="L8" i="320"/>
  <c r="M8" i="320" s="1"/>
  <c r="K8" i="320"/>
  <c r="J8" i="320"/>
  <c r="G8" i="320"/>
  <c r="D8" i="320"/>
  <c r="L7" i="320"/>
  <c r="M7" i="320" s="1"/>
  <c r="K7" i="320"/>
  <c r="K10" i="320" s="1"/>
  <c r="J7" i="320"/>
  <c r="G7" i="320"/>
  <c r="D7" i="320"/>
  <c r="J25" i="319"/>
  <c r="I25" i="319"/>
  <c r="H25" i="319"/>
  <c r="F25" i="319"/>
  <c r="G25" i="319" s="1"/>
  <c r="E25" i="319"/>
  <c r="C25" i="319"/>
  <c r="B25" i="319"/>
  <c r="D25" i="319" s="1"/>
  <c r="L24" i="319"/>
  <c r="M24" i="319" s="1"/>
  <c r="K24" i="319"/>
  <c r="J24" i="319"/>
  <c r="G24" i="319"/>
  <c r="L23" i="319"/>
  <c r="M23" i="319" s="1"/>
  <c r="K23" i="319"/>
  <c r="J23" i="319"/>
  <c r="G23" i="319"/>
  <c r="L22" i="319"/>
  <c r="M22" i="319" s="1"/>
  <c r="K22" i="319"/>
  <c r="J22" i="319"/>
  <c r="G22" i="319"/>
  <c r="D22" i="319"/>
  <c r="L21" i="319"/>
  <c r="M21" i="319" s="1"/>
  <c r="K21" i="319"/>
  <c r="J21" i="319"/>
  <c r="G21" i="319"/>
  <c r="D21" i="319"/>
  <c r="L20" i="319"/>
  <c r="M20" i="319" s="1"/>
  <c r="K20" i="319"/>
  <c r="J20" i="319"/>
  <c r="G20" i="319"/>
  <c r="D20" i="319"/>
  <c r="L19" i="319"/>
  <c r="M19" i="319" s="1"/>
  <c r="K19" i="319"/>
  <c r="J19" i="319"/>
  <c r="G19" i="319"/>
  <c r="L18" i="319"/>
  <c r="M18" i="319" s="1"/>
  <c r="K18" i="319"/>
  <c r="J18" i="319"/>
  <c r="G18" i="319"/>
  <c r="D18" i="319"/>
  <c r="L17" i="319"/>
  <c r="M17" i="319" s="1"/>
  <c r="K17" i="319"/>
  <c r="J17" i="319"/>
  <c r="G17" i="319"/>
  <c r="D17" i="319"/>
  <c r="L16" i="319"/>
  <c r="M16" i="319" s="1"/>
  <c r="K16" i="319"/>
  <c r="J16" i="319"/>
  <c r="G16" i="319"/>
  <c r="D16" i="319"/>
  <c r="L15" i="319"/>
  <c r="M15" i="319" s="1"/>
  <c r="K15" i="319"/>
  <c r="J15" i="319"/>
  <c r="G15" i="319"/>
  <c r="D15" i="319"/>
  <c r="L14" i="319"/>
  <c r="M14" i="319" s="1"/>
  <c r="K14" i="319"/>
  <c r="J14" i="319"/>
  <c r="G14" i="319"/>
  <c r="D14" i="319"/>
  <c r="L13" i="319"/>
  <c r="M13" i="319" s="1"/>
  <c r="K13" i="319"/>
  <c r="J13" i="319"/>
  <c r="G13" i="319"/>
  <c r="D13" i="319"/>
  <c r="L12" i="319"/>
  <c r="M12" i="319" s="1"/>
  <c r="K12" i="319"/>
  <c r="J12" i="319"/>
  <c r="G12" i="319"/>
  <c r="D12" i="319"/>
  <c r="L11" i="319"/>
  <c r="M11" i="319" s="1"/>
  <c r="K11" i="319"/>
  <c r="J11" i="319"/>
  <c r="G11" i="319"/>
  <c r="D11" i="319"/>
  <c r="L10" i="319"/>
  <c r="M10" i="319" s="1"/>
  <c r="K10" i="319"/>
  <c r="J10" i="319"/>
  <c r="G10" i="319"/>
  <c r="D10" i="319"/>
  <c r="L9" i="319"/>
  <c r="M9" i="319" s="1"/>
  <c r="K9" i="319"/>
  <c r="J9" i="319"/>
  <c r="G9" i="319"/>
  <c r="D9" i="319"/>
  <c r="L8" i="319"/>
  <c r="M8" i="319" s="1"/>
  <c r="K8" i="319"/>
  <c r="J8" i="319"/>
  <c r="G8" i="319"/>
  <c r="D8" i="319"/>
  <c r="L7" i="319"/>
  <c r="L25" i="319" s="1"/>
  <c r="K7" i="319"/>
  <c r="K25" i="319" s="1"/>
  <c r="J7" i="319"/>
  <c r="G7" i="319"/>
  <c r="D7" i="319"/>
  <c r="J17" i="317"/>
  <c r="I17" i="317"/>
  <c r="H17" i="317"/>
  <c r="F17" i="317"/>
  <c r="E17" i="317"/>
  <c r="C17" i="317"/>
  <c r="B17" i="317"/>
  <c r="P16" i="317"/>
  <c r="N16" i="317"/>
  <c r="L16" i="317"/>
  <c r="Q16" i="317" s="1"/>
  <c r="K16" i="317"/>
  <c r="J16" i="317"/>
  <c r="G16" i="317"/>
  <c r="D16" i="317"/>
  <c r="P15" i="317"/>
  <c r="N15" i="317"/>
  <c r="L15" i="317"/>
  <c r="Q15" i="317" s="1"/>
  <c r="K15" i="317"/>
  <c r="J15" i="317"/>
  <c r="G15" i="317"/>
  <c r="D15" i="317"/>
  <c r="P14" i="317"/>
  <c r="N14" i="317"/>
  <c r="L14" i="317"/>
  <c r="M14" i="317" s="1"/>
  <c r="K14" i="317"/>
  <c r="J14" i="317"/>
  <c r="G14" i="317"/>
  <c r="D14" i="317"/>
  <c r="P13" i="317"/>
  <c r="N13" i="317"/>
  <c r="L13" i="317"/>
  <c r="O13" i="317" s="1"/>
  <c r="K13" i="317"/>
  <c r="J13" i="317"/>
  <c r="G13" i="317"/>
  <c r="P12" i="317"/>
  <c r="N12" i="317"/>
  <c r="L12" i="317"/>
  <c r="Q12" i="317" s="1"/>
  <c r="K12" i="317"/>
  <c r="J12" i="317"/>
  <c r="G12" i="317"/>
  <c r="D12" i="317"/>
  <c r="P11" i="317"/>
  <c r="N11" i="317"/>
  <c r="L11" i="317"/>
  <c r="Q11" i="317" s="1"/>
  <c r="K11" i="317"/>
  <c r="J11" i="317"/>
  <c r="G11" i="317"/>
  <c r="D11" i="317"/>
  <c r="N10" i="317"/>
  <c r="L10" i="317"/>
  <c r="M10" i="317" s="1"/>
  <c r="K10" i="317"/>
  <c r="P10" i="317" s="1"/>
  <c r="J10" i="317"/>
  <c r="G10" i="317"/>
  <c r="D10" i="317"/>
  <c r="P9" i="317"/>
  <c r="L9" i="317"/>
  <c r="O9" i="317" s="1"/>
  <c r="K9" i="317"/>
  <c r="N9" i="317" s="1"/>
  <c r="J9" i="317"/>
  <c r="G9" i="317"/>
  <c r="D9" i="317"/>
  <c r="L8" i="317"/>
  <c r="Q8" i="317" s="1"/>
  <c r="K8" i="317"/>
  <c r="P8" i="317" s="1"/>
  <c r="J8" i="317"/>
  <c r="G8" i="317"/>
  <c r="D8" i="317"/>
  <c r="L7" i="317"/>
  <c r="Q7" i="317" s="1"/>
  <c r="K7" i="317"/>
  <c r="P7" i="317" s="1"/>
  <c r="J7" i="317"/>
  <c r="G7" i="317"/>
  <c r="D7" i="317"/>
  <c r="J14" i="316"/>
  <c r="I14" i="316"/>
  <c r="H14" i="316"/>
  <c r="G14" i="316"/>
  <c r="F14" i="316"/>
  <c r="E14" i="316"/>
  <c r="D14" i="316"/>
  <c r="C14" i="316"/>
  <c r="B14" i="316"/>
  <c r="L13" i="316"/>
  <c r="M13" i="316" s="1"/>
  <c r="K13" i="316"/>
  <c r="J13" i="316"/>
  <c r="G13" i="316"/>
  <c r="D13" i="316"/>
  <c r="L12" i="316"/>
  <c r="M12" i="316" s="1"/>
  <c r="K12" i="316"/>
  <c r="J12" i="316"/>
  <c r="G12" i="316"/>
  <c r="D12" i="316"/>
  <c r="L11" i="316"/>
  <c r="M11" i="316" s="1"/>
  <c r="K11" i="316"/>
  <c r="J11" i="316"/>
  <c r="G11" i="316"/>
  <c r="D11" i="316"/>
  <c r="M10" i="316"/>
  <c r="L10" i="316"/>
  <c r="K10" i="316"/>
  <c r="J10" i="316"/>
  <c r="D10" i="316"/>
  <c r="L9" i="316"/>
  <c r="M9" i="316" s="1"/>
  <c r="K9" i="316"/>
  <c r="J9" i="316"/>
  <c r="G9" i="316"/>
  <c r="D9" i="316"/>
  <c r="L8" i="316"/>
  <c r="M8" i="316" s="1"/>
  <c r="K8" i="316"/>
  <c r="J8" i="316"/>
  <c r="G8" i="316"/>
  <c r="D8" i="316"/>
  <c r="L7" i="316"/>
  <c r="M7" i="316" s="1"/>
  <c r="K7" i="316"/>
  <c r="K14" i="316" s="1"/>
  <c r="J7" i="316"/>
  <c r="G7" i="316"/>
  <c r="D7" i="316"/>
  <c r="I27" i="315"/>
  <c r="J27" i="315" s="1"/>
  <c r="H27" i="315"/>
  <c r="F27" i="315"/>
  <c r="G27" i="315" s="1"/>
  <c r="E27" i="315"/>
  <c r="D27" i="315"/>
  <c r="C27" i="315"/>
  <c r="B27" i="315"/>
  <c r="M26" i="315"/>
  <c r="L26" i="315"/>
  <c r="K26" i="315"/>
  <c r="J26" i="315"/>
  <c r="G26" i="315"/>
  <c r="D26" i="315"/>
  <c r="L25" i="315"/>
  <c r="M25" i="315" s="1"/>
  <c r="K25" i="315"/>
  <c r="J25" i="315"/>
  <c r="G25" i="315"/>
  <c r="D25" i="315"/>
  <c r="L24" i="315"/>
  <c r="M24" i="315" s="1"/>
  <c r="K24" i="315"/>
  <c r="J24" i="315"/>
  <c r="G24" i="315"/>
  <c r="D24" i="315"/>
  <c r="L23" i="315"/>
  <c r="M23" i="315" s="1"/>
  <c r="K23" i="315"/>
  <c r="J23" i="315"/>
  <c r="G23" i="315"/>
  <c r="D23" i="315"/>
  <c r="M22" i="315"/>
  <c r="L22" i="315"/>
  <c r="K22" i="315"/>
  <c r="J22" i="315"/>
  <c r="G22" i="315"/>
  <c r="D22" i="315"/>
  <c r="L21" i="315"/>
  <c r="M21" i="315" s="1"/>
  <c r="K21" i="315"/>
  <c r="J21" i="315"/>
  <c r="G21" i="315"/>
  <c r="D21" i="315"/>
  <c r="L20" i="315"/>
  <c r="M20" i="315" s="1"/>
  <c r="K20" i="315"/>
  <c r="J20" i="315"/>
  <c r="G20" i="315"/>
  <c r="D20" i="315"/>
  <c r="L19" i="315"/>
  <c r="M19" i="315" s="1"/>
  <c r="K19" i="315"/>
  <c r="J19" i="315"/>
  <c r="G19" i="315"/>
  <c r="D19" i="315"/>
  <c r="M18" i="315"/>
  <c r="L18" i="315"/>
  <c r="K18" i="315"/>
  <c r="J18" i="315"/>
  <c r="G18" i="315"/>
  <c r="D18" i="315"/>
  <c r="L17" i="315"/>
  <c r="M17" i="315" s="1"/>
  <c r="K17" i="315"/>
  <c r="J17" i="315"/>
  <c r="G17" i="315"/>
  <c r="D17" i="315"/>
  <c r="L16" i="315"/>
  <c r="M16" i="315" s="1"/>
  <c r="K16" i="315"/>
  <c r="J16" i="315"/>
  <c r="G16" i="315"/>
  <c r="D16" i="315"/>
  <c r="L15" i="315"/>
  <c r="M15" i="315" s="1"/>
  <c r="K15" i="315"/>
  <c r="J15" i="315"/>
  <c r="G15" i="315"/>
  <c r="D15" i="315"/>
  <c r="M14" i="315"/>
  <c r="L14" i="315"/>
  <c r="K14" i="315"/>
  <c r="J14" i="315"/>
  <c r="G14" i="315"/>
  <c r="D14" i="315"/>
  <c r="L13" i="315"/>
  <c r="M13" i="315" s="1"/>
  <c r="K13" i="315"/>
  <c r="J13" i="315"/>
  <c r="G13" i="315"/>
  <c r="D13" i="315"/>
  <c r="L12" i="315"/>
  <c r="M12" i="315" s="1"/>
  <c r="K12" i="315"/>
  <c r="J12" i="315"/>
  <c r="G12" i="315"/>
  <c r="D12" i="315"/>
  <c r="L11" i="315"/>
  <c r="M11" i="315" s="1"/>
  <c r="K11" i="315"/>
  <c r="J11" i="315"/>
  <c r="G11" i="315"/>
  <c r="D11" i="315"/>
  <c r="M10" i="315"/>
  <c r="L10" i="315"/>
  <c r="K10" i="315"/>
  <c r="J10" i="315"/>
  <c r="G10" i="315"/>
  <c r="D10" i="315"/>
  <c r="L9" i="315"/>
  <c r="M9" i="315" s="1"/>
  <c r="K9" i="315"/>
  <c r="J9" i="315"/>
  <c r="G9" i="315"/>
  <c r="D9" i="315"/>
  <c r="L8" i="315"/>
  <c r="M8" i="315" s="1"/>
  <c r="K8" i="315"/>
  <c r="J8" i="315"/>
  <c r="G8" i="315"/>
  <c r="D8" i="315"/>
  <c r="L7" i="315"/>
  <c r="M7" i="315" s="1"/>
  <c r="K7" i="315"/>
  <c r="K27" i="315" s="1"/>
  <c r="J7" i="315"/>
  <c r="G7" i="315"/>
  <c r="D7" i="315"/>
  <c r="I15" i="314"/>
  <c r="J15" i="314" s="1"/>
  <c r="H15" i="314"/>
  <c r="F15" i="314"/>
  <c r="G15" i="314" s="1"/>
  <c r="E15" i="314"/>
  <c r="D15" i="314"/>
  <c r="C15" i="314"/>
  <c r="B15" i="314"/>
  <c r="L14" i="314"/>
  <c r="M14" i="314" s="1"/>
  <c r="K14" i="314"/>
  <c r="J14" i="314"/>
  <c r="G14" i="314"/>
  <c r="D14" i="314"/>
  <c r="L13" i="314"/>
  <c r="K13" i="314"/>
  <c r="M13" i="314" s="1"/>
  <c r="J13" i="314"/>
  <c r="G13" i="314"/>
  <c r="D13" i="314"/>
  <c r="L12" i="314"/>
  <c r="M12" i="314" s="1"/>
  <c r="K12" i="314"/>
  <c r="J12" i="314"/>
  <c r="G12" i="314"/>
  <c r="D12" i="314"/>
  <c r="L11" i="314"/>
  <c r="M11" i="314" s="1"/>
  <c r="K11" i="314"/>
  <c r="J11" i="314"/>
  <c r="G11" i="314"/>
  <c r="D11" i="314"/>
  <c r="L10" i="314"/>
  <c r="M10" i="314" s="1"/>
  <c r="K10" i="314"/>
  <c r="J10" i="314"/>
  <c r="G10" i="314"/>
  <c r="D10" i="314"/>
  <c r="M9" i="314"/>
  <c r="L9" i="314"/>
  <c r="K9" i="314"/>
  <c r="J9" i="314"/>
  <c r="G9" i="314"/>
  <c r="D9" i="314"/>
  <c r="L8" i="314"/>
  <c r="M8" i="314" s="1"/>
  <c r="K8" i="314"/>
  <c r="J8" i="314"/>
  <c r="G8" i="314"/>
  <c r="D8" i="314"/>
  <c r="L7" i="314"/>
  <c r="M7" i="314" s="1"/>
  <c r="K7" i="314"/>
  <c r="K15" i="314" s="1"/>
  <c r="J7" i="314"/>
  <c r="G7" i="314"/>
  <c r="D7" i="314"/>
  <c r="I9" i="313"/>
  <c r="J9" i="313" s="1"/>
  <c r="H9" i="313"/>
  <c r="F9" i="313"/>
  <c r="G9" i="313" s="1"/>
  <c r="E9" i="313"/>
  <c r="C9" i="313"/>
  <c r="D9" i="313" s="1"/>
  <c r="B9" i="313"/>
  <c r="L8" i="313"/>
  <c r="M8" i="313" s="1"/>
  <c r="K8" i="313"/>
  <c r="J8" i="313"/>
  <c r="G8" i="313"/>
  <c r="D8" i="313"/>
  <c r="L7" i="313"/>
  <c r="L9" i="313" s="1"/>
  <c r="K7" i="313"/>
  <c r="K9" i="313" s="1"/>
  <c r="J7" i="313"/>
  <c r="G7" i="313"/>
  <c r="D7" i="313"/>
  <c r="J10" i="312"/>
  <c r="I10" i="312"/>
  <c r="H10" i="312"/>
  <c r="F10" i="312"/>
  <c r="G10" i="312" s="1"/>
  <c r="E10" i="312"/>
  <c r="D10" i="312"/>
  <c r="C10" i="312"/>
  <c r="B10" i="312"/>
  <c r="L9" i="312"/>
  <c r="M9" i="312" s="1"/>
  <c r="K9" i="312"/>
  <c r="J9" i="312"/>
  <c r="G9" i="312"/>
  <c r="D9" i="312"/>
  <c r="L8" i="312"/>
  <c r="M8" i="312" s="1"/>
  <c r="K8" i="312"/>
  <c r="J8" i="312"/>
  <c r="G8" i="312"/>
  <c r="D8" i="312"/>
  <c r="L7" i="312"/>
  <c r="M7" i="312" s="1"/>
  <c r="K7" i="312"/>
  <c r="K10" i="312" s="1"/>
  <c r="J7" i="312"/>
  <c r="G7" i="312"/>
  <c r="D7" i="312"/>
  <c r="I11" i="311"/>
  <c r="J11" i="311" s="1"/>
  <c r="H11" i="311"/>
  <c r="F11" i="311"/>
  <c r="G11" i="311" s="1"/>
  <c r="E11" i="311"/>
  <c r="D11" i="311"/>
  <c r="C11" i="311"/>
  <c r="B11" i="311"/>
  <c r="L10" i="311"/>
  <c r="M10" i="311" s="1"/>
  <c r="K10" i="311"/>
  <c r="J10" i="311"/>
  <c r="L9" i="311"/>
  <c r="M9" i="311" s="1"/>
  <c r="K9" i="311"/>
  <c r="J9" i="311"/>
  <c r="G9" i="311"/>
  <c r="D9" i="311"/>
  <c r="L8" i="311"/>
  <c r="M8" i="311" s="1"/>
  <c r="K8" i="311"/>
  <c r="J8" i="311"/>
  <c r="G8" i="311"/>
  <c r="D8" i="311"/>
  <c r="L7" i="311"/>
  <c r="L11" i="311" s="1"/>
  <c r="K7" i="311"/>
  <c r="K11" i="311" s="1"/>
  <c r="J7" i="311"/>
  <c r="G7" i="311"/>
  <c r="D7" i="311"/>
  <c r="J15" i="310"/>
  <c r="I15" i="310"/>
  <c r="H15" i="310"/>
  <c r="F15" i="310"/>
  <c r="G15" i="310" s="1"/>
  <c r="E15" i="310"/>
  <c r="C15" i="310"/>
  <c r="D15" i="310" s="1"/>
  <c r="B15" i="310"/>
  <c r="L14" i="310"/>
  <c r="M14" i="310" s="1"/>
  <c r="K14" i="310"/>
  <c r="J14" i="310"/>
  <c r="M13" i="310"/>
  <c r="L13" i="310"/>
  <c r="K13" i="310"/>
  <c r="J13" i="310"/>
  <c r="G13" i="310"/>
  <c r="L12" i="310"/>
  <c r="M12" i="310" s="1"/>
  <c r="K12" i="310"/>
  <c r="J12" i="310"/>
  <c r="G12" i="310"/>
  <c r="L11" i="310"/>
  <c r="M11" i="310" s="1"/>
  <c r="K11" i="310"/>
  <c r="J11" i="310"/>
  <c r="L10" i="310"/>
  <c r="M10" i="310" s="1"/>
  <c r="K10" i="310"/>
  <c r="J10" i="310"/>
  <c r="G10" i="310"/>
  <c r="M9" i="310"/>
  <c r="L9" i="310"/>
  <c r="K9" i="310"/>
  <c r="J9" i="310"/>
  <c r="G9" i="310"/>
  <c r="D9" i="310"/>
  <c r="L8" i="310"/>
  <c r="M8" i="310" s="1"/>
  <c r="K8" i="310"/>
  <c r="K15" i="310" s="1"/>
  <c r="J8" i="310"/>
  <c r="G8" i="310"/>
  <c r="D8" i="310"/>
  <c r="L7" i="310"/>
  <c r="M7" i="310" s="1"/>
  <c r="K7" i="310"/>
  <c r="J7" i="310"/>
  <c r="G7" i="310"/>
  <c r="D7" i="310"/>
  <c r="I15" i="308"/>
  <c r="J15" i="308" s="1"/>
  <c r="H15" i="308"/>
  <c r="F15" i="308"/>
  <c r="G15" i="308" s="1"/>
  <c r="E15" i="308"/>
  <c r="C15" i="308"/>
  <c r="D15" i="308" s="1"/>
  <c r="B15" i="308"/>
  <c r="L14" i="308"/>
  <c r="M14" i="308" s="1"/>
  <c r="K14" i="308"/>
  <c r="J14" i="308"/>
  <c r="G14" i="308"/>
  <c r="D14" i="308"/>
  <c r="M13" i="308"/>
  <c r="L13" i="308"/>
  <c r="K13" i="308"/>
  <c r="J13" i="308"/>
  <c r="G13" i="308"/>
  <c r="D13" i="308"/>
  <c r="L12" i="308"/>
  <c r="M12" i="308" s="1"/>
  <c r="K12" i="308"/>
  <c r="J12" i="308"/>
  <c r="G12" i="308"/>
  <c r="D12" i="308"/>
  <c r="L11" i="308"/>
  <c r="M11" i="308" s="1"/>
  <c r="K11" i="308"/>
  <c r="J11" i="308"/>
  <c r="G11" i="308"/>
  <c r="D11" i="308"/>
  <c r="L10" i="308"/>
  <c r="M10" i="308" s="1"/>
  <c r="K10" i="308"/>
  <c r="J10" i="308"/>
  <c r="G10" i="308"/>
  <c r="D10" i="308"/>
  <c r="M9" i="308"/>
  <c r="L9" i="308"/>
  <c r="K9" i="308"/>
  <c r="J9" i="308"/>
  <c r="G9" i="308"/>
  <c r="D9" i="308"/>
  <c r="L8" i="308"/>
  <c r="M8" i="308" s="1"/>
  <c r="K8" i="308"/>
  <c r="K15" i="308" s="1"/>
  <c r="J8" i="308"/>
  <c r="G8" i="308"/>
  <c r="D8" i="308"/>
  <c r="L7" i="308"/>
  <c r="L15" i="308" s="1"/>
  <c r="K7" i="308"/>
  <c r="J7" i="308"/>
  <c r="G7" i="308"/>
  <c r="D7" i="308"/>
  <c r="I14" i="307"/>
  <c r="J14" i="307" s="1"/>
  <c r="H14" i="307"/>
  <c r="F14" i="307"/>
  <c r="G14" i="307" s="1"/>
  <c r="E14" i="307"/>
  <c r="D14" i="307"/>
  <c r="C14" i="307"/>
  <c r="B14" i="307"/>
  <c r="L13" i="307"/>
  <c r="M13" i="307" s="1"/>
  <c r="K13" i="307"/>
  <c r="J13" i="307"/>
  <c r="G13" i="307"/>
  <c r="D13" i="307"/>
  <c r="L12" i="307"/>
  <c r="K12" i="307"/>
  <c r="M12" i="307" s="1"/>
  <c r="J12" i="307"/>
  <c r="G12" i="307"/>
  <c r="D12" i="307"/>
  <c r="L11" i="307"/>
  <c r="M11" i="307" s="1"/>
  <c r="K11" i="307"/>
  <c r="J11" i="307"/>
  <c r="G11" i="307"/>
  <c r="D11" i="307"/>
  <c r="L10" i="307"/>
  <c r="M10" i="307" s="1"/>
  <c r="K10" i="307"/>
  <c r="J10" i="307"/>
  <c r="G10" i="307"/>
  <c r="D10" i="307"/>
  <c r="L9" i="307"/>
  <c r="M9" i="307" s="1"/>
  <c r="K9" i="307"/>
  <c r="J9" i="307"/>
  <c r="G9" i="307"/>
  <c r="D9" i="307"/>
  <c r="L8" i="307"/>
  <c r="K8" i="307"/>
  <c r="M8" i="307" s="1"/>
  <c r="J8" i="307"/>
  <c r="G8" i="307"/>
  <c r="D8" i="307"/>
  <c r="L7" i="307"/>
  <c r="M7" i="307" s="1"/>
  <c r="K7" i="307"/>
  <c r="K14" i="307" s="1"/>
  <c r="J7" i="307"/>
  <c r="G7" i="307"/>
  <c r="D7" i="307"/>
  <c r="I19" i="306"/>
  <c r="J19" i="306" s="1"/>
  <c r="H19" i="306"/>
  <c r="F19" i="306"/>
  <c r="G19" i="306" s="1"/>
  <c r="E19" i="306"/>
  <c r="C19" i="306"/>
  <c r="D19" i="306" s="1"/>
  <c r="B19" i="306"/>
  <c r="L18" i="306"/>
  <c r="M18" i="306" s="1"/>
  <c r="K18" i="306"/>
  <c r="J18" i="306"/>
  <c r="G18" i="306"/>
  <c r="D18" i="306"/>
  <c r="L17" i="306"/>
  <c r="M17" i="306" s="1"/>
  <c r="K17" i="306"/>
  <c r="J17" i="306"/>
  <c r="G17" i="306"/>
  <c r="D17" i="306"/>
  <c r="L16" i="306"/>
  <c r="M16" i="306" s="1"/>
  <c r="K16" i="306"/>
  <c r="J16" i="306"/>
  <c r="G16" i="306"/>
  <c r="D16" i="306"/>
  <c r="L15" i="306"/>
  <c r="M15" i="306" s="1"/>
  <c r="K15" i="306"/>
  <c r="J15" i="306"/>
  <c r="G15" i="306"/>
  <c r="D15" i="306"/>
  <c r="L14" i="306"/>
  <c r="M14" i="306" s="1"/>
  <c r="K14" i="306"/>
  <c r="J14" i="306"/>
  <c r="G14" i="306"/>
  <c r="D14" i="306"/>
  <c r="L13" i="306"/>
  <c r="M13" i="306" s="1"/>
  <c r="K13" i="306"/>
  <c r="J13" i="306"/>
  <c r="G13" i="306"/>
  <c r="D13" i="306"/>
  <c r="L12" i="306"/>
  <c r="M12" i="306" s="1"/>
  <c r="K12" i="306"/>
  <c r="J12" i="306"/>
  <c r="G12" i="306"/>
  <c r="D12" i="306"/>
  <c r="L11" i="306"/>
  <c r="M11" i="306" s="1"/>
  <c r="K11" i="306"/>
  <c r="J11" i="306"/>
  <c r="G11" i="306"/>
  <c r="D11" i="306"/>
  <c r="L10" i="306"/>
  <c r="M10" i="306" s="1"/>
  <c r="K10" i="306"/>
  <c r="J10" i="306"/>
  <c r="G10" i="306"/>
  <c r="D10" i="306"/>
  <c r="L9" i="306"/>
  <c r="M9" i="306" s="1"/>
  <c r="K9" i="306"/>
  <c r="J9" i="306"/>
  <c r="G9" i="306"/>
  <c r="D9" i="306"/>
  <c r="L8" i="306"/>
  <c r="M8" i="306" s="1"/>
  <c r="K8" i="306"/>
  <c r="K19" i="306" s="1"/>
  <c r="J8" i="306"/>
  <c r="G8" i="306"/>
  <c r="D8" i="306"/>
  <c r="L7" i="306"/>
  <c r="M7" i="306" s="1"/>
  <c r="K7" i="306"/>
  <c r="J7" i="306"/>
  <c r="G7" i="306"/>
  <c r="D7" i="306"/>
  <c r="I10" i="281"/>
  <c r="J10" i="281" s="1"/>
  <c r="H10" i="281"/>
  <c r="F10" i="281"/>
  <c r="G10" i="281" s="1"/>
  <c r="E10" i="281"/>
  <c r="C10" i="281"/>
  <c r="L10" i="281" s="1"/>
  <c r="M10" i="281" s="1"/>
  <c r="B10" i="281"/>
  <c r="L9" i="281"/>
  <c r="K9" i="281"/>
  <c r="M9" i="281" s="1"/>
  <c r="J9" i="281"/>
  <c r="G9" i="281"/>
  <c r="D9" i="281"/>
  <c r="L8" i="281"/>
  <c r="M8" i="281" s="1"/>
  <c r="K8" i="281"/>
  <c r="J8" i="281"/>
  <c r="G8" i="281"/>
  <c r="D8" i="281"/>
  <c r="M7" i="281"/>
  <c r="L7" i="281"/>
  <c r="K7" i="281"/>
  <c r="K10" i="281" s="1"/>
  <c r="J7" i="281"/>
  <c r="G7" i="281"/>
  <c r="D7" i="281"/>
  <c r="J22" i="322" l="1"/>
  <c r="M18" i="322"/>
  <c r="M21" i="322"/>
  <c r="M16" i="322"/>
  <c r="M11" i="322"/>
  <c r="M12" i="322"/>
  <c r="M8" i="322"/>
  <c r="K22" i="322"/>
  <c r="M22" i="322" s="1"/>
  <c r="L22" i="322"/>
  <c r="M20" i="322"/>
  <c r="M7" i="322"/>
  <c r="M10" i="322"/>
  <c r="M12" i="321"/>
  <c r="M7" i="321"/>
  <c r="L10" i="320"/>
  <c r="M10" i="320" s="1"/>
  <c r="M25" i="319"/>
  <c r="M7" i="319"/>
  <c r="N17" i="317"/>
  <c r="M7" i="317"/>
  <c r="Q9" i="317"/>
  <c r="O10" i="317"/>
  <c r="M11" i="317"/>
  <c r="Q13" i="317"/>
  <c r="O14" i="317"/>
  <c r="M15" i="317"/>
  <c r="K17" i="317"/>
  <c r="P17" i="317" s="1"/>
  <c r="N7" i="317"/>
  <c r="D17" i="317"/>
  <c r="L17" i="317"/>
  <c r="M17" i="317" s="1"/>
  <c r="O7" i="317"/>
  <c r="M8" i="317"/>
  <c r="Q10" i="317"/>
  <c r="O11" i="317"/>
  <c r="M12" i="317"/>
  <c r="Q14" i="317"/>
  <c r="O15" i="317"/>
  <c r="M16" i="317"/>
  <c r="N8" i="317"/>
  <c r="O8" i="317"/>
  <c r="M9" i="317"/>
  <c r="O12" i="317"/>
  <c r="M13" i="317"/>
  <c r="O16" i="317"/>
  <c r="G17" i="317"/>
  <c r="L14" i="316"/>
  <c r="M14" i="316" s="1"/>
  <c r="L27" i="315"/>
  <c r="M27" i="315" s="1"/>
  <c r="L15" i="314"/>
  <c r="M15" i="314" s="1"/>
  <c r="M9" i="313"/>
  <c r="M7" i="313"/>
  <c r="L10" i="312"/>
  <c r="M10" i="312" s="1"/>
  <c r="M11" i="311"/>
  <c r="M7" i="311"/>
  <c r="L15" i="310"/>
  <c r="M15" i="310" s="1"/>
  <c r="M15" i="308"/>
  <c r="M7" i="308"/>
  <c r="L14" i="307"/>
  <c r="M14" i="307" s="1"/>
  <c r="L19" i="306"/>
  <c r="M19" i="306" s="1"/>
  <c r="D10" i="281"/>
  <c r="Q17" i="317" l="1"/>
  <c r="O17" i="317"/>
  <c r="I10" i="305" l="1"/>
  <c r="J10" i="305" s="1"/>
  <c r="H10" i="305"/>
  <c r="F10" i="305"/>
  <c r="G10" i="305" s="1"/>
  <c r="E10" i="305"/>
  <c r="D10" i="305"/>
  <c r="C10" i="305"/>
  <c r="B10" i="305"/>
  <c r="L9" i="305"/>
  <c r="M9" i="305" s="1"/>
  <c r="K9" i="305"/>
  <c r="J9" i="305"/>
  <c r="L8" i="305"/>
  <c r="K8" i="305"/>
  <c r="M8" i="305" s="1"/>
  <c r="J8" i="305"/>
  <c r="G8" i="305"/>
  <c r="D8" i="305"/>
  <c r="L7" i="305"/>
  <c r="M7" i="305" s="1"/>
  <c r="K7" i="305"/>
  <c r="K10" i="305" s="1"/>
  <c r="J7" i="305"/>
  <c r="G7" i="305"/>
  <c r="D7" i="305"/>
  <c r="I12" i="304"/>
  <c r="J12" i="304" s="1"/>
  <c r="H12" i="304"/>
  <c r="F12" i="304"/>
  <c r="G12" i="304" s="1"/>
  <c r="E12" i="304"/>
  <c r="D12" i="304"/>
  <c r="C12" i="304"/>
  <c r="B12" i="304"/>
  <c r="M11" i="304"/>
  <c r="L11" i="304"/>
  <c r="K11" i="304"/>
  <c r="J11" i="304"/>
  <c r="G11" i="304"/>
  <c r="D11" i="304"/>
  <c r="L10" i="304"/>
  <c r="M10" i="304" s="1"/>
  <c r="K10" i="304"/>
  <c r="J10" i="304"/>
  <c r="G10" i="304"/>
  <c r="D10" i="304"/>
  <c r="L9" i="304"/>
  <c r="M9" i="304" s="1"/>
  <c r="K9" i="304"/>
  <c r="J9" i="304"/>
  <c r="G9" i="304"/>
  <c r="D9" i="304"/>
  <c r="L8" i="304"/>
  <c r="M8" i="304" s="1"/>
  <c r="K8" i="304"/>
  <c r="J8" i="304"/>
  <c r="G8" i="304"/>
  <c r="D8" i="304"/>
  <c r="M7" i="304"/>
  <c r="L7" i="304"/>
  <c r="K7" i="304"/>
  <c r="K12" i="304" s="1"/>
  <c r="J7" i="304"/>
  <c r="G7" i="304"/>
  <c r="D7" i="304"/>
  <c r="I22" i="303"/>
  <c r="J22" i="303" s="1"/>
  <c r="H22" i="303"/>
  <c r="F22" i="303"/>
  <c r="G22" i="303" s="1"/>
  <c r="E22" i="303"/>
  <c r="C22" i="303"/>
  <c r="B22" i="303"/>
  <c r="D22" i="303" s="1"/>
  <c r="L21" i="303"/>
  <c r="M21" i="303" s="1"/>
  <c r="K21" i="303"/>
  <c r="J21" i="303"/>
  <c r="G21" i="303"/>
  <c r="D21" i="303"/>
  <c r="L20" i="303"/>
  <c r="M20" i="303" s="1"/>
  <c r="K20" i="303"/>
  <c r="J20" i="303"/>
  <c r="G20" i="303"/>
  <c r="D20" i="303"/>
  <c r="L19" i="303"/>
  <c r="M19" i="303" s="1"/>
  <c r="K19" i="303"/>
  <c r="J19" i="303"/>
  <c r="G19" i="303"/>
  <c r="D19" i="303"/>
  <c r="L18" i="303"/>
  <c r="M18" i="303" s="1"/>
  <c r="K18" i="303"/>
  <c r="J18" i="303"/>
  <c r="G18" i="303"/>
  <c r="D18" i="303"/>
  <c r="L17" i="303"/>
  <c r="M17" i="303" s="1"/>
  <c r="K17" i="303"/>
  <c r="J17" i="303"/>
  <c r="G17" i="303"/>
  <c r="D17" i="303"/>
  <c r="L16" i="303"/>
  <c r="M16" i="303" s="1"/>
  <c r="K16" i="303"/>
  <c r="J16" i="303"/>
  <c r="G16" i="303"/>
  <c r="D16" i="303"/>
  <c r="L15" i="303"/>
  <c r="M15" i="303" s="1"/>
  <c r="K15" i="303"/>
  <c r="J15" i="303"/>
  <c r="G15" i="303"/>
  <c r="D15" i="303"/>
  <c r="L14" i="303"/>
  <c r="M14" i="303" s="1"/>
  <c r="K14" i="303"/>
  <c r="J14" i="303"/>
  <c r="G14" i="303"/>
  <c r="D14" i="303"/>
  <c r="L13" i="303"/>
  <c r="M13" i="303" s="1"/>
  <c r="K13" i="303"/>
  <c r="J13" i="303"/>
  <c r="G13" i="303"/>
  <c r="D13" i="303"/>
  <c r="L12" i="303"/>
  <c r="M12" i="303" s="1"/>
  <c r="K12" i="303"/>
  <c r="J12" i="303"/>
  <c r="G12" i="303"/>
  <c r="D12" i="303"/>
  <c r="L11" i="303"/>
  <c r="M11" i="303" s="1"/>
  <c r="K11" i="303"/>
  <c r="J11" i="303"/>
  <c r="G11" i="303"/>
  <c r="D11" i="303"/>
  <c r="L10" i="303"/>
  <c r="M10" i="303" s="1"/>
  <c r="K10" i="303"/>
  <c r="J10" i="303"/>
  <c r="G10" i="303"/>
  <c r="D10" i="303"/>
  <c r="L9" i="303"/>
  <c r="M9" i="303" s="1"/>
  <c r="K9" i="303"/>
  <c r="J9" i="303"/>
  <c r="G9" i="303"/>
  <c r="D9" i="303"/>
  <c r="L8" i="303"/>
  <c r="M8" i="303" s="1"/>
  <c r="K8" i="303"/>
  <c r="J8" i="303"/>
  <c r="G8" i="303"/>
  <c r="D8" i="303"/>
  <c r="L7" i="303"/>
  <c r="M7" i="303" s="1"/>
  <c r="K7" i="303"/>
  <c r="J7" i="303"/>
  <c r="G7" i="303"/>
  <c r="D7" i="303"/>
  <c r="I27" i="302"/>
  <c r="J27" i="302" s="1"/>
  <c r="H27" i="302"/>
  <c r="G27" i="302"/>
  <c r="F27" i="302"/>
  <c r="E27" i="302"/>
  <c r="C27" i="302"/>
  <c r="D27" i="302" s="1"/>
  <c r="B27" i="302"/>
  <c r="L26" i="302"/>
  <c r="M26" i="302" s="1"/>
  <c r="K26" i="302"/>
  <c r="J26" i="302"/>
  <c r="G26" i="302"/>
  <c r="D26" i="302"/>
  <c r="M25" i="302"/>
  <c r="L25" i="302"/>
  <c r="K25" i="302"/>
  <c r="J25" i="302"/>
  <c r="G25" i="302"/>
  <c r="D25" i="302"/>
  <c r="L24" i="302"/>
  <c r="M24" i="302" s="1"/>
  <c r="K24" i="302"/>
  <c r="J24" i="302"/>
  <c r="G24" i="302"/>
  <c r="D24" i="302"/>
  <c r="M23" i="302"/>
  <c r="L23" i="302"/>
  <c r="K23" i="302"/>
  <c r="J23" i="302"/>
  <c r="G23" i="302"/>
  <c r="D23" i="302"/>
  <c r="L22" i="302"/>
  <c r="M22" i="302" s="1"/>
  <c r="K22" i="302"/>
  <c r="J22" i="302"/>
  <c r="G22" i="302"/>
  <c r="D22" i="302"/>
  <c r="M21" i="302"/>
  <c r="L21" i="302"/>
  <c r="K21" i="302"/>
  <c r="J21" i="302"/>
  <c r="G21" i="302"/>
  <c r="D21" i="302"/>
  <c r="L20" i="302"/>
  <c r="M20" i="302" s="1"/>
  <c r="K20" i="302"/>
  <c r="J20" i="302"/>
  <c r="G20" i="302"/>
  <c r="D20" i="302"/>
  <c r="M19" i="302"/>
  <c r="L19" i="302"/>
  <c r="K19" i="302"/>
  <c r="J19" i="302"/>
  <c r="G19" i="302"/>
  <c r="D19" i="302"/>
  <c r="L18" i="302"/>
  <c r="M18" i="302" s="1"/>
  <c r="K18" i="302"/>
  <c r="J18" i="302"/>
  <c r="G18" i="302"/>
  <c r="D18" i="302"/>
  <c r="M17" i="302"/>
  <c r="L17" i="302"/>
  <c r="K17" i="302"/>
  <c r="J17" i="302"/>
  <c r="G17" i="302"/>
  <c r="D17" i="302"/>
  <c r="L16" i="302"/>
  <c r="M16" i="302" s="1"/>
  <c r="K16" i="302"/>
  <c r="J16" i="302"/>
  <c r="G16" i="302"/>
  <c r="D16" i="302"/>
  <c r="M15" i="302"/>
  <c r="L15" i="302"/>
  <c r="K15" i="302"/>
  <c r="J15" i="302"/>
  <c r="G15" i="302"/>
  <c r="D15" i="302"/>
  <c r="L14" i="302"/>
  <c r="M14" i="302" s="1"/>
  <c r="K14" i="302"/>
  <c r="J14" i="302"/>
  <c r="G14" i="302"/>
  <c r="D14" i="302"/>
  <c r="M13" i="302"/>
  <c r="L13" i="302"/>
  <c r="K13" i="302"/>
  <c r="J13" i="302"/>
  <c r="G13" i="302"/>
  <c r="D13" i="302"/>
  <c r="L12" i="302"/>
  <c r="M12" i="302" s="1"/>
  <c r="K12" i="302"/>
  <c r="J12" i="302"/>
  <c r="G12" i="302"/>
  <c r="D12" i="302"/>
  <c r="M11" i="302"/>
  <c r="L11" i="302"/>
  <c r="K11" i="302"/>
  <c r="J11" i="302"/>
  <c r="G11" i="302"/>
  <c r="D11" i="302"/>
  <c r="L10" i="302"/>
  <c r="M10" i="302" s="1"/>
  <c r="K10" i="302"/>
  <c r="J10" i="302"/>
  <c r="G10" i="302"/>
  <c r="M9" i="302"/>
  <c r="L9" i="302"/>
  <c r="K9" i="302"/>
  <c r="J9" i="302"/>
  <c r="G9" i="302"/>
  <c r="D9" i="302"/>
  <c r="L8" i="302"/>
  <c r="M8" i="302" s="1"/>
  <c r="K8" i="302"/>
  <c r="K27" i="302" s="1"/>
  <c r="J8" i="302"/>
  <c r="G8" i="302"/>
  <c r="D8" i="302"/>
  <c r="M7" i="302"/>
  <c r="L7" i="302"/>
  <c r="K7" i="302"/>
  <c r="J7" i="302"/>
  <c r="G7" i="302"/>
  <c r="D7" i="302"/>
  <c r="I15" i="301"/>
  <c r="J15" i="301" s="1"/>
  <c r="H15" i="301"/>
  <c r="F15" i="301"/>
  <c r="G15" i="301" s="1"/>
  <c r="E15" i="301"/>
  <c r="C15" i="301"/>
  <c r="D15" i="301" s="1"/>
  <c r="B15" i="301"/>
  <c r="L14" i="301"/>
  <c r="M14" i="301" s="1"/>
  <c r="K14" i="301"/>
  <c r="J14" i="301"/>
  <c r="G14" i="301"/>
  <c r="D14" i="301"/>
  <c r="M13" i="301"/>
  <c r="L13" i="301"/>
  <c r="K13" i="301"/>
  <c r="J13" i="301"/>
  <c r="G13" i="301"/>
  <c r="D13" i="301"/>
  <c r="L12" i="301"/>
  <c r="M12" i="301" s="1"/>
  <c r="K12" i="301"/>
  <c r="J12" i="301"/>
  <c r="G12" i="301"/>
  <c r="D12" i="301"/>
  <c r="L11" i="301"/>
  <c r="M11" i="301" s="1"/>
  <c r="K11" i="301"/>
  <c r="J11" i="301"/>
  <c r="G11" i="301"/>
  <c r="D11" i="301"/>
  <c r="L10" i="301"/>
  <c r="M10" i="301" s="1"/>
  <c r="K10" i="301"/>
  <c r="J10" i="301"/>
  <c r="G10" i="301"/>
  <c r="D10" i="301"/>
  <c r="M9" i="301"/>
  <c r="L9" i="301"/>
  <c r="K9" i="301"/>
  <c r="J9" i="301"/>
  <c r="G9" i="301"/>
  <c r="D9" i="301"/>
  <c r="L8" i="301"/>
  <c r="L15" i="301" s="1"/>
  <c r="K8" i="301"/>
  <c r="K15" i="301" s="1"/>
  <c r="J8" i="301"/>
  <c r="G8" i="301"/>
  <c r="D8" i="301"/>
  <c r="L7" i="301"/>
  <c r="M7" i="301" s="1"/>
  <c r="K7" i="301"/>
  <c r="J7" i="301"/>
  <c r="G7" i="301"/>
  <c r="D7" i="301"/>
  <c r="L9" i="300"/>
  <c r="M9" i="300" s="1"/>
  <c r="K9" i="300"/>
  <c r="I9" i="300"/>
  <c r="J9" i="300" s="1"/>
  <c r="H9" i="300"/>
  <c r="F9" i="300"/>
  <c r="G9" i="300" s="1"/>
  <c r="E9" i="300"/>
  <c r="C9" i="300"/>
  <c r="D9" i="300" s="1"/>
  <c r="B9" i="300"/>
  <c r="L8" i="300"/>
  <c r="M8" i="300" s="1"/>
  <c r="K8" i="300"/>
  <c r="J8" i="300"/>
  <c r="G8" i="300"/>
  <c r="D8" i="300"/>
  <c r="M7" i="300"/>
  <c r="L7" i="300"/>
  <c r="K7" i="300"/>
  <c r="J7" i="300"/>
  <c r="G7" i="300"/>
  <c r="D7" i="300"/>
  <c r="I10" i="299"/>
  <c r="H10" i="299"/>
  <c r="J10" i="299" s="1"/>
  <c r="F10" i="299"/>
  <c r="G10" i="299" s="1"/>
  <c r="E10" i="299"/>
  <c r="C10" i="299"/>
  <c r="B10" i="299"/>
  <c r="D10" i="299" s="1"/>
  <c r="L9" i="299"/>
  <c r="M9" i="299" s="1"/>
  <c r="K9" i="299"/>
  <c r="J9" i="299"/>
  <c r="G9" i="299"/>
  <c r="D9" i="299"/>
  <c r="L8" i="299"/>
  <c r="M8" i="299" s="1"/>
  <c r="K8" i="299"/>
  <c r="J8" i="299"/>
  <c r="G8" i="299"/>
  <c r="D8" i="299"/>
  <c r="L7" i="299"/>
  <c r="M7" i="299" s="1"/>
  <c r="K7" i="299"/>
  <c r="K10" i="299" s="1"/>
  <c r="J7" i="299"/>
  <c r="I11" i="298"/>
  <c r="J11" i="298" s="1"/>
  <c r="H11" i="298"/>
  <c r="F11" i="298"/>
  <c r="G11" i="298" s="1"/>
  <c r="E11" i="298"/>
  <c r="C11" i="298"/>
  <c r="D11" i="298" s="1"/>
  <c r="B11" i="298"/>
  <c r="M10" i="298"/>
  <c r="L10" i="298"/>
  <c r="K10" i="298"/>
  <c r="J10" i="298"/>
  <c r="G10" i="298"/>
  <c r="M9" i="298"/>
  <c r="L9" i="298"/>
  <c r="K9" i="298"/>
  <c r="J9" i="298"/>
  <c r="G9" i="298"/>
  <c r="D9" i="298"/>
  <c r="L8" i="298"/>
  <c r="L11" i="298" s="1"/>
  <c r="M11" i="298" s="1"/>
  <c r="K8" i="298"/>
  <c r="K11" i="298" s="1"/>
  <c r="J8" i="298"/>
  <c r="G8" i="298"/>
  <c r="D8" i="298"/>
  <c r="L7" i="298"/>
  <c r="M7" i="298" s="1"/>
  <c r="K7" i="298"/>
  <c r="J7" i="298"/>
  <c r="G7" i="298"/>
  <c r="D7" i="298"/>
  <c r="I15" i="297"/>
  <c r="J15" i="297" s="1"/>
  <c r="H15" i="297"/>
  <c r="F15" i="297"/>
  <c r="G15" i="297" s="1"/>
  <c r="E15" i="297"/>
  <c r="C15" i="297"/>
  <c r="D15" i="297" s="1"/>
  <c r="B15" i="297"/>
  <c r="L14" i="297"/>
  <c r="M14" i="297" s="1"/>
  <c r="K14" i="297"/>
  <c r="J14" i="297"/>
  <c r="L13" i="297"/>
  <c r="K13" i="297"/>
  <c r="M13" i="297" s="1"/>
  <c r="J13" i="297"/>
  <c r="D13" i="297"/>
  <c r="L12" i="297"/>
  <c r="M12" i="297" s="1"/>
  <c r="K12" i="297"/>
  <c r="J12" i="297"/>
  <c r="G12" i="297"/>
  <c r="D12" i="297"/>
  <c r="L11" i="297"/>
  <c r="M11" i="297" s="1"/>
  <c r="K11" i="297"/>
  <c r="J11" i="297"/>
  <c r="L10" i="297"/>
  <c r="M10" i="297" s="1"/>
  <c r="K10" i="297"/>
  <c r="J10" i="297"/>
  <c r="L9" i="297"/>
  <c r="K9" i="297"/>
  <c r="J9" i="297"/>
  <c r="G9" i="297"/>
  <c r="D9" i="297"/>
  <c r="L8" i="297"/>
  <c r="K8" i="297"/>
  <c r="M8" i="297" s="1"/>
  <c r="J8" i="297"/>
  <c r="G8" i="297"/>
  <c r="D8" i="297"/>
  <c r="L7" i="297"/>
  <c r="K7" i="297"/>
  <c r="J7" i="297"/>
  <c r="G7" i="297"/>
  <c r="D7" i="297"/>
  <c r="I15" i="296"/>
  <c r="J15" i="296" s="1"/>
  <c r="H15" i="296"/>
  <c r="F15" i="296"/>
  <c r="G15" i="296" s="1"/>
  <c r="E15" i="296"/>
  <c r="D15" i="296"/>
  <c r="C15" i="296"/>
  <c r="B15" i="296"/>
  <c r="L14" i="296"/>
  <c r="M14" i="296" s="1"/>
  <c r="K14" i="296"/>
  <c r="J14" i="296"/>
  <c r="G14" i="296"/>
  <c r="D14" i="296"/>
  <c r="L13" i="296"/>
  <c r="M13" i="296" s="1"/>
  <c r="K13" i="296"/>
  <c r="J13" i="296"/>
  <c r="G13" i="296"/>
  <c r="D13" i="296"/>
  <c r="L12" i="296"/>
  <c r="M12" i="296" s="1"/>
  <c r="K12" i="296"/>
  <c r="J12" i="296"/>
  <c r="G12" i="296"/>
  <c r="D12" i="296"/>
  <c r="L11" i="296"/>
  <c r="M11" i="296" s="1"/>
  <c r="K11" i="296"/>
  <c r="J11" i="296"/>
  <c r="G11" i="296"/>
  <c r="D11" i="296"/>
  <c r="L10" i="296"/>
  <c r="M10" i="296" s="1"/>
  <c r="K10" i="296"/>
  <c r="J10" i="296"/>
  <c r="G10" i="296"/>
  <c r="D10" i="296"/>
  <c r="L9" i="296"/>
  <c r="M9" i="296" s="1"/>
  <c r="K9" i="296"/>
  <c r="J9" i="296"/>
  <c r="G9" i="296"/>
  <c r="D9" i="296"/>
  <c r="L8" i="296"/>
  <c r="L15" i="296" s="1"/>
  <c r="M15" i="296" s="1"/>
  <c r="K8" i="296"/>
  <c r="J8" i="296"/>
  <c r="G8" i="296"/>
  <c r="D8" i="296"/>
  <c r="L7" i="296"/>
  <c r="M7" i="296" s="1"/>
  <c r="K7" i="296"/>
  <c r="K15" i="296" s="1"/>
  <c r="J7" i="296"/>
  <c r="G7" i="296"/>
  <c r="D7" i="296"/>
  <c r="I14" i="295"/>
  <c r="J14" i="295" s="1"/>
  <c r="H14" i="295"/>
  <c r="F14" i="295"/>
  <c r="G14" i="295" s="1"/>
  <c r="E14" i="295"/>
  <c r="C14" i="295"/>
  <c r="D14" i="295" s="1"/>
  <c r="B14" i="295"/>
  <c r="L13" i="295"/>
  <c r="M13" i="295" s="1"/>
  <c r="K13" i="295"/>
  <c r="J13" i="295"/>
  <c r="G13" i="295"/>
  <c r="D13" i="295"/>
  <c r="M12" i="295"/>
  <c r="L12" i="295"/>
  <c r="K12" i="295"/>
  <c r="J12" i="295"/>
  <c r="G12" i="295"/>
  <c r="D12" i="295"/>
  <c r="L11" i="295"/>
  <c r="M11" i="295" s="1"/>
  <c r="K11" i="295"/>
  <c r="J11" i="295"/>
  <c r="G11" i="295"/>
  <c r="D11" i="295"/>
  <c r="L10" i="295"/>
  <c r="M10" i="295" s="1"/>
  <c r="K10" i="295"/>
  <c r="J10" i="295"/>
  <c r="G10" i="295"/>
  <c r="D10" i="295"/>
  <c r="L9" i="295"/>
  <c r="M9" i="295" s="1"/>
  <c r="K9" i="295"/>
  <c r="J9" i="295"/>
  <c r="G9" i="295"/>
  <c r="D9" i="295"/>
  <c r="M8" i="295"/>
  <c r="L8" i="295"/>
  <c r="K8" i="295"/>
  <c r="J8" i="295"/>
  <c r="G8" i="295"/>
  <c r="D8" i="295"/>
  <c r="L7" i="295"/>
  <c r="M7" i="295" s="1"/>
  <c r="K7" i="295"/>
  <c r="K14" i="295" s="1"/>
  <c r="J7" i="295"/>
  <c r="G7" i="295"/>
  <c r="D7" i="295"/>
  <c r="J19" i="294"/>
  <c r="I19" i="294"/>
  <c r="H19" i="294"/>
  <c r="F19" i="294"/>
  <c r="G19" i="294" s="1"/>
  <c r="E19" i="294"/>
  <c r="C19" i="294"/>
  <c r="D19" i="294" s="1"/>
  <c r="B19" i="294"/>
  <c r="L18" i="294"/>
  <c r="M18" i="294" s="1"/>
  <c r="K18" i="294"/>
  <c r="J18" i="294"/>
  <c r="G18" i="294"/>
  <c r="D18" i="294"/>
  <c r="M17" i="294"/>
  <c r="L17" i="294"/>
  <c r="K17" i="294"/>
  <c r="J17" i="294"/>
  <c r="G17" i="294"/>
  <c r="D17" i="294"/>
  <c r="L16" i="294"/>
  <c r="M16" i="294" s="1"/>
  <c r="K16" i="294"/>
  <c r="J16" i="294"/>
  <c r="G16" i="294"/>
  <c r="D16" i="294"/>
  <c r="L15" i="294"/>
  <c r="M15" i="294" s="1"/>
  <c r="K15" i="294"/>
  <c r="J15" i="294"/>
  <c r="G15" i="294"/>
  <c r="D15" i="294"/>
  <c r="L14" i="294"/>
  <c r="M14" i="294" s="1"/>
  <c r="K14" i="294"/>
  <c r="J14" i="294"/>
  <c r="G14" i="294"/>
  <c r="D14" i="294"/>
  <c r="M13" i="294"/>
  <c r="L13" i="294"/>
  <c r="K13" i="294"/>
  <c r="J13" i="294"/>
  <c r="G13" i="294"/>
  <c r="D13" i="294"/>
  <c r="L12" i="294"/>
  <c r="M12" i="294" s="1"/>
  <c r="K12" i="294"/>
  <c r="J12" i="294"/>
  <c r="G12" i="294"/>
  <c r="D12" i="294"/>
  <c r="L11" i="294"/>
  <c r="M11" i="294" s="1"/>
  <c r="K11" i="294"/>
  <c r="J11" i="294"/>
  <c r="G11" i="294"/>
  <c r="D11" i="294"/>
  <c r="L10" i="294"/>
  <c r="M10" i="294" s="1"/>
  <c r="K10" i="294"/>
  <c r="J10" i="294"/>
  <c r="G10" i="294"/>
  <c r="D10" i="294"/>
  <c r="M9" i="294"/>
  <c r="L9" i="294"/>
  <c r="K9" i="294"/>
  <c r="J9" i="294"/>
  <c r="G9" i="294"/>
  <c r="D9" i="294"/>
  <c r="L8" i="294"/>
  <c r="M8" i="294" s="1"/>
  <c r="K8" i="294"/>
  <c r="K19" i="294" s="1"/>
  <c r="J8" i="294"/>
  <c r="G8" i="294"/>
  <c r="D8" i="294"/>
  <c r="L7" i="294"/>
  <c r="M7" i="294" s="1"/>
  <c r="K7" i="294"/>
  <c r="J7" i="294"/>
  <c r="G7" i="294"/>
  <c r="D7" i="294"/>
  <c r="I10" i="279"/>
  <c r="J10" i="279" s="1"/>
  <c r="H10" i="279"/>
  <c r="F10" i="279"/>
  <c r="G10" i="279" s="1"/>
  <c r="E10" i="279"/>
  <c r="C10" i="279"/>
  <c r="D10" i="279" s="1"/>
  <c r="B10" i="279"/>
  <c r="M9" i="279"/>
  <c r="L9" i="279"/>
  <c r="K9" i="279"/>
  <c r="J9" i="279"/>
  <c r="G9" i="279"/>
  <c r="D9" i="279"/>
  <c r="L8" i="279"/>
  <c r="M8" i="279" s="1"/>
  <c r="K8" i="279"/>
  <c r="J8" i="279"/>
  <c r="G8" i="279"/>
  <c r="D8" i="279"/>
  <c r="M7" i="279"/>
  <c r="L7" i="279"/>
  <c r="L10" i="279" s="1"/>
  <c r="K7" i="279"/>
  <c r="K10" i="279" s="1"/>
  <c r="J7" i="279"/>
  <c r="G7" i="279"/>
  <c r="D7" i="279"/>
  <c r="M9" i="297" l="1"/>
  <c r="K15" i="297"/>
  <c r="L15" i="297"/>
  <c r="L10" i="305"/>
  <c r="M10" i="305" s="1"/>
  <c r="L12" i="304"/>
  <c r="M12" i="304" s="1"/>
  <c r="K22" i="303"/>
  <c r="L22" i="303"/>
  <c r="M22" i="303" s="1"/>
  <c r="L27" i="302"/>
  <c r="M27" i="302" s="1"/>
  <c r="M15" i="301"/>
  <c r="M8" i="301"/>
  <c r="L10" i="299"/>
  <c r="M10" i="299" s="1"/>
  <c r="M8" i="298"/>
  <c r="M15" i="297"/>
  <c r="M7" i="297"/>
  <c r="M8" i="296"/>
  <c r="L14" i="295"/>
  <c r="M14" i="295" s="1"/>
  <c r="L19" i="294"/>
  <c r="M19" i="294" s="1"/>
  <c r="M10" i="279"/>
  <c r="J15" i="288" l="1"/>
  <c r="I15" i="288"/>
  <c r="H15" i="288"/>
  <c r="F15" i="288"/>
  <c r="G15" i="288" s="1"/>
  <c r="E15" i="288"/>
  <c r="C15" i="288"/>
  <c r="D15" i="288" s="1"/>
  <c r="B15" i="288"/>
  <c r="L14" i="288"/>
  <c r="M14" i="288" s="1"/>
  <c r="K14" i="288"/>
  <c r="J14" i="288"/>
  <c r="G14" i="288"/>
  <c r="D14" i="288"/>
  <c r="L13" i="288"/>
  <c r="K13" i="288"/>
  <c r="M12" i="288"/>
  <c r="L12" i="288"/>
  <c r="K12" i="288"/>
  <c r="J12" i="288"/>
  <c r="G12" i="288"/>
  <c r="D12" i="288"/>
  <c r="L11" i="288"/>
  <c r="M11" i="288" s="1"/>
  <c r="K11" i="288"/>
  <c r="J11" i="288"/>
  <c r="G11" i="288"/>
  <c r="D11" i="288"/>
  <c r="L10" i="288"/>
  <c r="M10" i="288" s="1"/>
  <c r="K10" i="288"/>
  <c r="J10" i="288"/>
  <c r="G10" i="288"/>
  <c r="D10" i="288"/>
  <c r="L9" i="288"/>
  <c r="M9" i="288" s="1"/>
  <c r="K9" i="288"/>
  <c r="J9" i="288"/>
  <c r="G9" i="288"/>
  <c r="D9" i="288"/>
  <c r="M8" i="288"/>
  <c r="L8" i="288"/>
  <c r="K8" i="288"/>
  <c r="J8" i="288"/>
  <c r="G8" i="288"/>
  <c r="D8" i="288"/>
  <c r="L7" i="288"/>
  <c r="L15" i="288" s="1"/>
  <c r="K7" i="288"/>
  <c r="K15" i="288" s="1"/>
  <c r="J7" i="288"/>
  <c r="G7" i="288"/>
  <c r="D7" i="288"/>
  <c r="I10" i="277"/>
  <c r="J10" i="277" s="1"/>
  <c r="H10" i="277"/>
  <c r="F10" i="277"/>
  <c r="G10" i="277" s="1"/>
  <c r="E10" i="277"/>
  <c r="D10" i="277"/>
  <c r="C10" i="277"/>
  <c r="B10" i="277"/>
  <c r="L9" i="277"/>
  <c r="M9" i="277" s="1"/>
  <c r="K9" i="277"/>
  <c r="J9" i="277"/>
  <c r="G9" i="277"/>
  <c r="D9" i="277"/>
  <c r="L8" i="277"/>
  <c r="M8" i="277" s="1"/>
  <c r="K8" i="277"/>
  <c r="J8" i="277"/>
  <c r="G8" i="277"/>
  <c r="D8" i="277"/>
  <c r="L7" i="277"/>
  <c r="L10" i="277" s="1"/>
  <c r="K7" i="277"/>
  <c r="K10" i="277" s="1"/>
  <c r="J7" i="277"/>
  <c r="G7" i="277"/>
  <c r="D7" i="277"/>
  <c r="M15" i="288" l="1"/>
  <c r="M7" i="288"/>
  <c r="M10" i="277"/>
  <c r="M7" i="277"/>
  <c r="B20" i="276" l="1"/>
  <c r="C20" i="276"/>
  <c r="I22" i="275" l="1"/>
  <c r="J22" i="275" s="1"/>
  <c r="H22" i="275"/>
  <c r="G22" i="275"/>
  <c r="F22" i="275"/>
  <c r="E22" i="275"/>
  <c r="C22" i="275"/>
  <c r="D22" i="275" s="1"/>
  <c r="B22" i="275"/>
  <c r="K22" i="275" s="1"/>
  <c r="L21" i="275"/>
  <c r="M21" i="275" s="1"/>
  <c r="K21" i="275"/>
  <c r="J21" i="275"/>
  <c r="G21" i="275"/>
  <c r="D21" i="275"/>
  <c r="L20" i="275"/>
  <c r="M20" i="275" s="1"/>
  <c r="K20" i="275"/>
  <c r="J20" i="275"/>
  <c r="G20" i="275"/>
  <c r="D20" i="275"/>
  <c r="L19" i="275"/>
  <c r="M19" i="275" s="1"/>
  <c r="K19" i="275"/>
  <c r="J19" i="275"/>
  <c r="G19" i="275"/>
  <c r="D19" i="275"/>
  <c r="M18" i="275"/>
  <c r="L18" i="275"/>
  <c r="K18" i="275"/>
  <c r="J18" i="275"/>
  <c r="G18" i="275"/>
  <c r="D18" i="275"/>
  <c r="L17" i="275"/>
  <c r="M17" i="275" s="1"/>
  <c r="K17" i="275"/>
  <c r="J17" i="275"/>
  <c r="G17" i="275"/>
  <c r="D17" i="275"/>
  <c r="L16" i="275"/>
  <c r="M16" i="275" s="1"/>
  <c r="K16" i="275"/>
  <c r="J16" i="275"/>
  <c r="G16" i="275"/>
  <c r="D16" i="275"/>
  <c r="L15" i="275"/>
  <c r="M15" i="275" s="1"/>
  <c r="K15" i="275"/>
  <c r="J15" i="275"/>
  <c r="G15" i="275"/>
  <c r="D15" i="275"/>
  <c r="M14" i="275"/>
  <c r="L14" i="275"/>
  <c r="K14" i="275"/>
  <c r="J14" i="275"/>
  <c r="G14" i="275"/>
  <c r="D14" i="275"/>
  <c r="L13" i="275"/>
  <c r="M13" i="275" s="1"/>
  <c r="K13" i="275"/>
  <c r="J13" i="275"/>
  <c r="G13" i="275"/>
  <c r="D13" i="275"/>
  <c r="L12" i="275"/>
  <c r="M12" i="275" s="1"/>
  <c r="K12" i="275"/>
  <c r="J12" i="275"/>
  <c r="G12" i="275"/>
  <c r="D12" i="275"/>
  <c r="L11" i="275"/>
  <c r="M11" i="275" s="1"/>
  <c r="K11" i="275"/>
  <c r="J11" i="275"/>
  <c r="G11" i="275"/>
  <c r="D11" i="275"/>
  <c r="M10" i="275"/>
  <c r="L10" i="275"/>
  <c r="K10" i="275"/>
  <c r="J10" i="275"/>
  <c r="G10" i="275"/>
  <c r="D10" i="275"/>
  <c r="L9" i="275"/>
  <c r="M9" i="275" s="1"/>
  <c r="K9" i="275"/>
  <c r="J9" i="275"/>
  <c r="G9" i="275"/>
  <c r="D9" i="275"/>
  <c r="L8" i="275"/>
  <c r="M8" i="275" s="1"/>
  <c r="K8" i="275"/>
  <c r="J8" i="275"/>
  <c r="G8" i="275"/>
  <c r="D8" i="275"/>
  <c r="L7" i="275"/>
  <c r="M7" i="275" s="1"/>
  <c r="K7" i="275"/>
  <c r="J7" i="275"/>
  <c r="G7" i="275"/>
  <c r="D7" i="275"/>
  <c r="L10" i="274"/>
  <c r="M10" i="274" s="1"/>
  <c r="J10" i="274"/>
  <c r="I10" i="274"/>
  <c r="H10" i="274"/>
  <c r="F10" i="274"/>
  <c r="G10" i="274" s="1"/>
  <c r="E10" i="274"/>
  <c r="C10" i="274"/>
  <c r="D10" i="274" s="1"/>
  <c r="B10" i="274"/>
  <c r="K10" i="274" s="1"/>
  <c r="L9" i="274"/>
  <c r="M9" i="274" s="1"/>
  <c r="K9" i="274"/>
  <c r="J9" i="274"/>
  <c r="G9" i="274"/>
  <c r="D9" i="274"/>
  <c r="L8" i="274"/>
  <c r="M8" i="274" s="1"/>
  <c r="K8" i="274"/>
  <c r="J8" i="274"/>
  <c r="G8" i="274"/>
  <c r="D8" i="274"/>
  <c r="M7" i="274"/>
  <c r="L7" i="274"/>
  <c r="K7" i="274"/>
  <c r="J7" i="274"/>
  <c r="G7" i="274"/>
  <c r="D7" i="274"/>
  <c r="L22" i="275" l="1"/>
  <c r="M22" i="275" s="1"/>
  <c r="Q17" i="272" l="1"/>
  <c r="P17" i="272"/>
  <c r="O17" i="272"/>
  <c r="N17" i="272"/>
  <c r="Q16" i="272"/>
  <c r="P16" i="272"/>
  <c r="O16" i="272"/>
  <c r="N16" i="272"/>
  <c r="Q15" i="272"/>
  <c r="P15" i="272"/>
  <c r="O15" i="272"/>
  <c r="N15" i="272"/>
  <c r="Q14" i="272"/>
  <c r="P14" i="272"/>
  <c r="O14" i="272"/>
  <c r="N14" i="272"/>
  <c r="Q13" i="272"/>
  <c r="P13" i="272"/>
  <c r="O13" i="272"/>
  <c r="N13" i="272"/>
  <c r="Q12" i="272"/>
  <c r="P12" i="272"/>
  <c r="O12" i="272"/>
  <c r="N12" i="272"/>
  <c r="Q11" i="272"/>
  <c r="P11" i="272"/>
  <c r="O11" i="272"/>
  <c r="N11" i="272"/>
  <c r="Q10" i="272"/>
  <c r="P10" i="272"/>
  <c r="O10" i="272"/>
  <c r="N10" i="272"/>
  <c r="Q9" i="272"/>
  <c r="P9" i="272"/>
  <c r="O9" i="272"/>
  <c r="N9" i="272"/>
  <c r="Q8" i="272"/>
  <c r="P8" i="272"/>
  <c r="O8" i="272"/>
  <c r="N8" i="272"/>
  <c r="Q7" i="272"/>
  <c r="P7" i="272"/>
  <c r="O7" i="272"/>
  <c r="N7" i="272"/>
  <c r="Q6" i="272"/>
  <c r="P6" i="272"/>
  <c r="O6" i="272"/>
  <c r="N6" i="272"/>
  <c r="J20" i="291" l="1"/>
  <c r="I20" i="291"/>
  <c r="H20" i="291"/>
  <c r="F20" i="291"/>
  <c r="G20" i="291" s="1"/>
  <c r="E20" i="291"/>
  <c r="C20" i="291"/>
  <c r="D20" i="291" s="1"/>
  <c r="B20" i="291"/>
  <c r="L19" i="291"/>
  <c r="M19" i="291" s="1"/>
  <c r="K19" i="291"/>
  <c r="J19" i="291"/>
  <c r="D19" i="291"/>
  <c r="M18" i="291"/>
  <c r="J18" i="291"/>
  <c r="G18" i="291"/>
  <c r="D18" i="291"/>
  <c r="L17" i="291"/>
  <c r="M17" i="291" s="1"/>
  <c r="K17" i="291"/>
  <c r="J17" i="291"/>
  <c r="G17" i="291"/>
  <c r="D17" i="291"/>
  <c r="L16" i="291"/>
  <c r="M16" i="291" s="1"/>
  <c r="K16" i="291"/>
  <c r="J16" i="291"/>
  <c r="G16" i="291"/>
  <c r="D16" i="291"/>
  <c r="L15" i="291"/>
  <c r="M15" i="291" s="1"/>
  <c r="K15" i="291"/>
  <c r="J15" i="291"/>
  <c r="G15" i="291"/>
  <c r="D15" i="291"/>
  <c r="M14" i="291"/>
  <c r="L14" i="291"/>
  <c r="K14" i="291"/>
  <c r="J14" i="291"/>
  <c r="G14" i="291"/>
  <c r="D14" i="291"/>
  <c r="L13" i="291"/>
  <c r="M13" i="291" s="1"/>
  <c r="K13" i="291"/>
  <c r="J13" i="291"/>
  <c r="G13" i="291"/>
  <c r="D13" i="291"/>
  <c r="L12" i="291"/>
  <c r="M12" i="291" s="1"/>
  <c r="K12" i="291"/>
  <c r="J12" i="291"/>
  <c r="G12" i="291"/>
  <c r="D12" i="291"/>
  <c r="L11" i="291"/>
  <c r="M11" i="291" s="1"/>
  <c r="K11" i="291"/>
  <c r="J11" i="291"/>
  <c r="G11" i="291"/>
  <c r="D11" i="291"/>
  <c r="M10" i="291"/>
  <c r="L10" i="291"/>
  <c r="K10" i="291"/>
  <c r="J10" i="291"/>
  <c r="G10" i="291"/>
  <c r="D10" i="291"/>
  <c r="L9" i="291"/>
  <c r="M9" i="291" s="1"/>
  <c r="K9" i="291"/>
  <c r="J9" i="291"/>
  <c r="G9" i="291"/>
  <c r="D9" i="291"/>
  <c r="L8" i="291"/>
  <c r="M8" i="291" s="1"/>
  <c r="K8" i="291"/>
  <c r="J8" i="291"/>
  <c r="G8" i="291"/>
  <c r="D8" i="291"/>
  <c r="L7" i="291"/>
  <c r="L20" i="291" s="1"/>
  <c r="K7" i="291"/>
  <c r="K20" i="291" s="1"/>
  <c r="J7" i="291"/>
  <c r="G7" i="291"/>
  <c r="D7" i="291"/>
  <c r="I9" i="290"/>
  <c r="J9" i="290" s="1"/>
  <c r="H9" i="290"/>
  <c r="F9" i="290"/>
  <c r="G9" i="290" s="1"/>
  <c r="E9" i="290"/>
  <c r="C9" i="290"/>
  <c r="D9" i="290" s="1"/>
  <c r="B9" i="290"/>
  <c r="L8" i="290"/>
  <c r="M8" i="290" s="1"/>
  <c r="K8" i="290"/>
  <c r="J8" i="290"/>
  <c r="G8" i="290"/>
  <c r="D8" i="290"/>
  <c r="L7" i="290"/>
  <c r="L9" i="290" s="1"/>
  <c r="K7" i="290"/>
  <c r="K9" i="290" s="1"/>
  <c r="J7" i="290"/>
  <c r="G7" i="290"/>
  <c r="D7" i="290"/>
  <c r="L26" i="289"/>
  <c r="M26" i="289" s="1"/>
  <c r="K26" i="289"/>
  <c r="J26" i="289"/>
  <c r="G26" i="289"/>
  <c r="D26" i="289"/>
  <c r="L25" i="289"/>
  <c r="K25" i="289"/>
  <c r="J25" i="289"/>
  <c r="G25" i="289"/>
  <c r="D25" i="289"/>
  <c r="L24" i="289"/>
  <c r="K24" i="289"/>
  <c r="M24" i="289" s="1"/>
  <c r="J24" i="289"/>
  <c r="G24" i="289"/>
  <c r="D24" i="289"/>
  <c r="L23" i="289"/>
  <c r="M23" i="289" s="1"/>
  <c r="K23" i="289"/>
  <c r="J23" i="289"/>
  <c r="G23" i="289"/>
  <c r="D23" i="289"/>
  <c r="L22" i="289"/>
  <c r="K22" i="289"/>
  <c r="J22" i="289"/>
  <c r="G22" i="289"/>
  <c r="D22" i="289"/>
  <c r="L21" i="289"/>
  <c r="K21" i="289"/>
  <c r="M21" i="289" s="1"/>
  <c r="J21" i="289"/>
  <c r="G21" i="289"/>
  <c r="D21" i="289"/>
  <c r="L20" i="289"/>
  <c r="K20" i="289"/>
  <c r="M20" i="289" s="1"/>
  <c r="J20" i="289"/>
  <c r="G20" i="289"/>
  <c r="D20" i="289"/>
  <c r="L19" i="289"/>
  <c r="K19" i="289"/>
  <c r="J19" i="289"/>
  <c r="G19" i="289"/>
  <c r="D19" i="289"/>
  <c r="L18" i="289"/>
  <c r="M18" i="289" s="1"/>
  <c r="K18" i="289"/>
  <c r="J18" i="289"/>
  <c r="G18" i="289"/>
  <c r="D18" i="289"/>
  <c r="L17" i="289"/>
  <c r="K17" i="289"/>
  <c r="J17" i="289"/>
  <c r="G17" i="289"/>
  <c r="D17" i="289"/>
  <c r="L16" i="289"/>
  <c r="K16" i="289"/>
  <c r="M16" i="289" s="1"/>
  <c r="J16" i="289"/>
  <c r="G16" i="289"/>
  <c r="D16" i="289"/>
  <c r="L15" i="289"/>
  <c r="M15" i="289" s="1"/>
  <c r="K15" i="289"/>
  <c r="J15" i="289"/>
  <c r="G15" i="289"/>
  <c r="D15" i="289"/>
  <c r="L14" i="289"/>
  <c r="K14" i="289"/>
  <c r="J14" i="289"/>
  <c r="G14" i="289"/>
  <c r="D14" i="289"/>
  <c r="L13" i="289"/>
  <c r="K13" i="289"/>
  <c r="M13" i="289" s="1"/>
  <c r="J13" i="289"/>
  <c r="G13" i="289"/>
  <c r="D13" i="289"/>
  <c r="L12" i="289"/>
  <c r="K12" i="289"/>
  <c r="M12" i="289" s="1"/>
  <c r="J12" i="289"/>
  <c r="G12" i="289"/>
  <c r="D12" i="289"/>
  <c r="L11" i="289"/>
  <c r="K11" i="289"/>
  <c r="J11" i="289"/>
  <c r="G11" i="289"/>
  <c r="D11" i="289"/>
  <c r="L10" i="289"/>
  <c r="M10" i="289" s="1"/>
  <c r="K10" i="289"/>
  <c r="J10" i="289"/>
  <c r="G10" i="289"/>
  <c r="D10" i="289"/>
  <c r="L9" i="289"/>
  <c r="K9" i="289"/>
  <c r="J9" i="289"/>
  <c r="G9" i="289"/>
  <c r="D9" i="289"/>
  <c r="L8" i="289"/>
  <c r="M8" i="289" s="1"/>
  <c r="K8" i="289"/>
  <c r="J8" i="289"/>
  <c r="G8" i="289"/>
  <c r="D8" i="289"/>
  <c r="L7" i="289"/>
  <c r="K7" i="289"/>
  <c r="J7" i="289"/>
  <c r="G7" i="289"/>
  <c r="D7" i="289"/>
  <c r="L9" i="287"/>
  <c r="M9" i="287" s="1"/>
  <c r="K9" i="287"/>
  <c r="I9" i="287"/>
  <c r="H9" i="287"/>
  <c r="J9" i="287" s="1"/>
  <c r="F9" i="287"/>
  <c r="G9" i="287" s="1"/>
  <c r="E9" i="287"/>
  <c r="C9" i="287"/>
  <c r="B9" i="287"/>
  <c r="L11" i="286"/>
  <c r="K11" i="286"/>
  <c r="B11" i="286"/>
  <c r="C11" i="286"/>
  <c r="D11" i="286" s="1"/>
  <c r="E11" i="286"/>
  <c r="F11" i="286"/>
  <c r="G11" i="286" s="1"/>
  <c r="H11" i="286"/>
  <c r="J11" i="286" s="1"/>
  <c r="I11" i="286"/>
  <c r="I15" i="285"/>
  <c r="J15" i="285" s="1"/>
  <c r="H15" i="285"/>
  <c r="F15" i="285"/>
  <c r="G15" i="285" s="1"/>
  <c r="E15" i="285"/>
  <c r="C15" i="285"/>
  <c r="D15" i="285" s="1"/>
  <c r="B15" i="285"/>
  <c r="L14" i="285"/>
  <c r="M14" i="285" s="1"/>
  <c r="K14" i="285"/>
  <c r="J14" i="285"/>
  <c r="L13" i="285"/>
  <c r="K13" i="285"/>
  <c r="L12" i="285"/>
  <c r="M12" i="285" s="1"/>
  <c r="K12" i="285"/>
  <c r="G12" i="285"/>
  <c r="L11" i="285"/>
  <c r="M11" i="285" s="1"/>
  <c r="K11" i="285"/>
  <c r="J11" i="285"/>
  <c r="L10" i="285"/>
  <c r="M10" i="285" s="1"/>
  <c r="K10" i="285"/>
  <c r="J10" i="285"/>
  <c r="G10" i="285"/>
  <c r="M9" i="285"/>
  <c r="L9" i="285"/>
  <c r="K9" i="285"/>
  <c r="J9" i="285"/>
  <c r="G9" i="285"/>
  <c r="L8" i="285"/>
  <c r="M8" i="285" s="1"/>
  <c r="K8" i="285"/>
  <c r="K15" i="285" s="1"/>
  <c r="J8" i="285"/>
  <c r="G8" i="285"/>
  <c r="D8" i="285"/>
  <c r="L7" i="285"/>
  <c r="M7" i="285" s="1"/>
  <c r="K7" i="285"/>
  <c r="J7" i="285"/>
  <c r="G7" i="285"/>
  <c r="D7" i="285"/>
  <c r="L15" i="284"/>
  <c r="I15" i="284"/>
  <c r="J15" i="284" s="1"/>
  <c r="H15" i="284"/>
  <c r="F15" i="284"/>
  <c r="G15" i="284" s="1"/>
  <c r="E15" i="284"/>
  <c r="C15" i="284"/>
  <c r="D15" i="284" s="1"/>
  <c r="B15" i="284"/>
  <c r="L14" i="284"/>
  <c r="M14" i="284" s="1"/>
  <c r="K14" i="284"/>
  <c r="J14" i="284"/>
  <c r="G14" i="284"/>
  <c r="D14" i="284"/>
  <c r="M13" i="284"/>
  <c r="L13" i="284"/>
  <c r="K13" i="284"/>
  <c r="J13" i="284"/>
  <c r="G13" i="284"/>
  <c r="D13" i="284"/>
  <c r="L12" i="284"/>
  <c r="M12" i="284" s="1"/>
  <c r="K12" i="284"/>
  <c r="J12" i="284"/>
  <c r="G12" i="284"/>
  <c r="D12" i="284"/>
  <c r="L11" i="284"/>
  <c r="M11" i="284" s="1"/>
  <c r="K11" i="284"/>
  <c r="J11" i="284"/>
  <c r="G11" i="284"/>
  <c r="D11" i="284"/>
  <c r="L10" i="284"/>
  <c r="M10" i="284" s="1"/>
  <c r="K10" i="284"/>
  <c r="J10" i="284"/>
  <c r="G10" i="284"/>
  <c r="D10" i="284"/>
  <c r="M9" i="284"/>
  <c r="L9" i="284"/>
  <c r="K9" i="284"/>
  <c r="J9" i="284"/>
  <c r="G9" i="284"/>
  <c r="D9" i="284"/>
  <c r="L8" i="284"/>
  <c r="M8" i="284" s="1"/>
  <c r="K8" i="284"/>
  <c r="K15" i="284" s="1"/>
  <c r="J8" i="284"/>
  <c r="G8" i="284"/>
  <c r="D8" i="284"/>
  <c r="L7" i="284"/>
  <c r="M7" i="284" s="1"/>
  <c r="K7" i="284"/>
  <c r="J7" i="284"/>
  <c r="G7" i="284"/>
  <c r="D7" i="284"/>
  <c r="I19" i="283"/>
  <c r="J19" i="283" s="1"/>
  <c r="H19" i="283"/>
  <c r="F19" i="283"/>
  <c r="G19" i="283" s="1"/>
  <c r="E19" i="283"/>
  <c r="D19" i="283"/>
  <c r="C19" i="283"/>
  <c r="B19" i="283"/>
  <c r="L18" i="283"/>
  <c r="M18" i="283" s="1"/>
  <c r="K18" i="283"/>
  <c r="J18" i="283"/>
  <c r="G18" i="283"/>
  <c r="D18" i="283"/>
  <c r="M17" i="283"/>
  <c r="L17" i="283"/>
  <c r="K17" i="283"/>
  <c r="J17" i="283"/>
  <c r="G17" i="283"/>
  <c r="D17" i="283"/>
  <c r="L16" i="283"/>
  <c r="M16" i="283" s="1"/>
  <c r="K16" i="283"/>
  <c r="J16" i="283"/>
  <c r="G16" i="283"/>
  <c r="D16" i="283"/>
  <c r="L15" i="283"/>
  <c r="M15" i="283" s="1"/>
  <c r="K15" i="283"/>
  <c r="J15" i="283"/>
  <c r="G15" i="283"/>
  <c r="D15" i="283"/>
  <c r="L14" i="283"/>
  <c r="M14" i="283" s="1"/>
  <c r="K14" i="283"/>
  <c r="J14" i="283"/>
  <c r="G14" i="283"/>
  <c r="D14" i="283"/>
  <c r="M13" i="283"/>
  <c r="L13" i="283"/>
  <c r="K13" i="283"/>
  <c r="J13" i="283"/>
  <c r="G13" i="283"/>
  <c r="D13" i="283"/>
  <c r="L12" i="283"/>
  <c r="M12" i="283" s="1"/>
  <c r="K12" i="283"/>
  <c r="J12" i="283"/>
  <c r="G12" i="283"/>
  <c r="D12" i="283"/>
  <c r="L11" i="283"/>
  <c r="M11" i="283" s="1"/>
  <c r="K11" i="283"/>
  <c r="J11" i="283"/>
  <c r="G11" i="283"/>
  <c r="D11" i="283"/>
  <c r="L10" i="283"/>
  <c r="M10" i="283" s="1"/>
  <c r="K10" i="283"/>
  <c r="J10" i="283"/>
  <c r="G10" i="283"/>
  <c r="D10" i="283"/>
  <c r="M9" i="283"/>
  <c r="L9" i="283"/>
  <c r="K9" i="283"/>
  <c r="J9" i="283"/>
  <c r="G9" i="283"/>
  <c r="D9" i="283"/>
  <c r="L8" i="283"/>
  <c r="M8" i="283" s="1"/>
  <c r="K8" i="283"/>
  <c r="J8" i="283"/>
  <c r="G8" i="283"/>
  <c r="D8" i="283"/>
  <c r="L7" i="283"/>
  <c r="M7" i="283" s="1"/>
  <c r="K7" i="283"/>
  <c r="K19" i="283" s="1"/>
  <c r="J7" i="283"/>
  <c r="G7" i="283"/>
  <c r="D7" i="283"/>
  <c r="M20" i="291" l="1"/>
  <c r="M7" i="291"/>
  <c r="M9" i="290"/>
  <c r="M7" i="290"/>
  <c r="M9" i="289"/>
  <c r="M17" i="289"/>
  <c r="M25" i="289"/>
  <c r="M14" i="289"/>
  <c r="M22" i="289"/>
  <c r="M11" i="289"/>
  <c r="M19" i="289"/>
  <c r="M7" i="289"/>
  <c r="D9" i="287"/>
  <c r="M11" i="286"/>
  <c r="L15" i="285"/>
  <c r="M15" i="285" s="1"/>
  <c r="M15" i="284"/>
  <c r="L19" i="283"/>
  <c r="M19" i="283" s="1"/>
  <c r="Q9" i="271" l="1"/>
  <c r="P9" i="271"/>
  <c r="O9" i="271"/>
  <c r="N9" i="271"/>
  <c r="Q8" i="271"/>
  <c r="P8" i="271"/>
  <c r="O8" i="271"/>
  <c r="N8" i="271"/>
  <c r="Q7" i="271"/>
  <c r="P7" i="271"/>
  <c r="O7" i="271"/>
  <c r="N7" i="271"/>
  <c r="Q6" i="271"/>
  <c r="P6" i="271"/>
  <c r="O6" i="271"/>
  <c r="N6" i="271"/>
  <c r="M25" i="262" l="1"/>
  <c r="N25" i="262" s="1"/>
  <c r="L25" i="262"/>
  <c r="J25" i="262"/>
  <c r="K25" i="262" s="1"/>
  <c r="I25" i="262"/>
  <c r="G25" i="262"/>
  <c r="H25" i="262" s="1"/>
  <c r="F25" i="262"/>
  <c r="D25" i="262"/>
  <c r="E25" i="262" s="1"/>
  <c r="C25" i="262"/>
  <c r="N24" i="262"/>
  <c r="K24" i="262"/>
  <c r="H24" i="262"/>
  <c r="E24" i="262"/>
  <c r="N23" i="262"/>
  <c r="K23" i="262"/>
  <c r="H23" i="262"/>
  <c r="E23" i="262"/>
  <c r="N22" i="262"/>
  <c r="K22" i="262"/>
  <c r="H22" i="262"/>
  <c r="E22" i="262"/>
  <c r="N21" i="262"/>
  <c r="K21" i="262"/>
  <c r="H21" i="262"/>
  <c r="E21" i="262"/>
  <c r="N20" i="262"/>
  <c r="K20" i="262"/>
  <c r="E20" i="262"/>
  <c r="N19" i="262"/>
  <c r="K19" i="262"/>
  <c r="H19" i="262"/>
  <c r="E19" i="262"/>
  <c r="N18" i="262"/>
  <c r="K18" i="262"/>
  <c r="H18" i="262"/>
  <c r="E18" i="262"/>
  <c r="M17" i="262"/>
  <c r="N17" i="262" s="1"/>
  <c r="L17" i="262"/>
  <c r="J17" i="262"/>
  <c r="K17" i="262" s="1"/>
  <c r="I17" i="262"/>
  <c r="G17" i="262"/>
  <c r="F17" i="262"/>
  <c r="E17" i="262"/>
  <c r="D17" i="262"/>
  <c r="C17" i="262"/>
  <c r="N16" i="262"/>
  <c r="K16" i="262"/>
  <c r="H16" i="262"/>
  <c r="E16" i="262"/>
  <c r="N15" i="262"/>
  <c r="K15" i="262"/>
  <c r="H15" i="262"/>
  <c r="E15" i="262"/>
  <c r="N14" i="262"/>
  <c r="K14" i="262"/>
  <c r="H14" i="262"/>
  <c r="E14" i="262"/>
  <c r="N13" i="262"/>
  <c r="K13" i="262"/>
  <c r="H13" i="262"/>
  <c r="E13" i="262"/>
  <c r="N12" i="262"/>
  <c r="K12" i="262"/>
  <c r="H12" i="262"/>
  <c r="E12" i="262"/>
  <c r="N11" i="262"/>
  <c r="K11" i="262"/>
  <c r="H11" i="262"/>
  <c r="E11" i="262"/>
  <c r="N10" i="262"/>
  <c r="K10" i="262"/>
  <c r="H10" i="262"/>
  <c r="E10" i="262"/>
  <c r="M9" i="262"/>
  <c r="L9" i="262"/>
  <c r="L26" i="262" s="1"/>
  <c r="J9" i="262"/>
  <c r="J26" i="262" s="1"/>
  <c r="I9" i="262"/>
  <c r="K9" i="262" s="1"/>
  <c r="G9" i="262"/>
  <c r="H9" i="262" s="1"/>
  <c r="F9" i="262"/>
  <c r="D9" i="262"/>
  <c r="D26" i="262" s="1"/>
  <c r="C9" i="262"/>
  <c r="C26" i="262" s="1"/>
  <c r="N8" i="262"/>
  <c r="K8" i="262"/>
  <c r="H8" i="262"/>
  <c r="E8" i="262"/>
  <c r="N7" i="262"/>
  <c r="H7" i="262"/>
  <c r="E7" i="262"/>
  <c r="N6" i="262"/>
  <c r="K6" i="262"/>
  <c r="H6" i="262"/>
  <c r="E6" i="262"/>
  <c r="L18" i="227"/>
  <c r="M18" i="227" s="1"/>
  <c r="K18" i="227"/>
  <c r="I18" i="227"/>
  <c r="J18" i="227" s="1"/>
  <c r="H18" i="227"/>
  <c r="G18" i="227"/>
  <c r="F18" i="227"/>
  <c r="E18" i="227"/>
  <c r="D18" i="227"/>
  <c r="C18" i="227"/>
  <c r="B18" i="227"/>
  <c r="M17" i="227"/>
  <c r="J17" i="227"/>
  <c r="G17" i="227"/>
  <c r="D17" i="227"/>
  <c r="M16" i="227"/>
  <c r="J16" i="227"/>
  <c r="G16" i="227"/>
  <c r="D16" i="227"/>
  <c r="M15" i="227"/>
  <c r="J15" i="227"/>
  <c r="G15" i="227"/>
  <c r="D15" i="227"/>
  <c r="M14" i="227"/>
  <c r="J14" i="227"/>
  <c r="G14" i="227"/>
  <c r="D14" i="227"/>
  <c r="M13" i="227"/>
  <c r="J13" i="227"/>
  <c r="G13" i="227"/>
  <c r="D13" i="227"/>
  <c r="M12" i="227"/>
  <c r="J12" i="227"/>
  <c r="G12" i="227"/>
  <c r="D12" i="227"/>
  <c r="M11" i="227"/>
  <c r="J11" i="227"/>
  <c r="G11" i="227"/>
  <c r="D11" i="227"/>
  <c r="M10" i="227"/>
  <c r="J10" i="227"/>
  <c r="G10" i="227"/>
  <c r="D10" i="227"/>
  <c r="M9" i="227"/>
  <c r="J9" i="227"/>
  <c r="G9" i="227"/>
  <c r="D9" i="227"/>
  <c r="M8" i="227"/>
  <c r="J8" i="227"/>
  <c r="G8" i="227"/>
  <c r="D8" i="227"/>
  <c r="M7" i="227"/>
  <c r="J7" i="227"/>
  <c r="G7" i="227"/>
  <c r="D7" i="227"/>
  <c r="M6" i="227"/>
  <c r="J6" i="227"/>
  <c r="G6" i="227"/>
  <c r="D6" i="227"/>
  <c r="M26" i="262" l="1"/>
  <c r="E9" i="262"/>
  <c r="H17" i="262"/>
  <c r="F26" i="262"/>
  <c r="E26" i="262"/>
  <c r="I26" i="262"/>
  <c r="K26" i="262" s="1"/>
  <c r="N26" i="262"/>
  <c r="G26" i="262"/>
  <c r="N9" i="262"/>
  <c r="H26" i="262" l="1"/>
</calcChain>
</file>

<file path=xl/sharedStrings.xml><?xml version="1.0" encoding="utf-8"?>
<sst xmlns="http://schemas.openxmlformats.org/spreadsheetml/2006/main" count="1478" uniqueCount="352">
  <si>
    <t>Total</t>
  </si>
  <si>
    <t>Outros</t>
  </si>
  <si>
    <t>Passageiros</t>
  </si>
  <si>
    <t>Lisboa</t>
  </si>
  <si>
    <t>Porto</t>
  </si>
  <si>
    <t>Faro</t>
  </si>
  <si>
    <t>Mercadorias</t>
  </si>
  <si>
    <t>Aveiro</t>
  </si>
  <si>
    <t>Beja</t>
  </si>
  <si>
    <t>Braga</t>
  </si>
  <si>
    <t>Bragança</t>
  </si>
  <si>
    <t>Coimbra</t>
  </si>
  <si>
    <t>Évora</t>
  </si>
  <si>
    <t>Guarda</t>
  </si>
  <si>
    <t>Leiria</t>
  </si>
  <si>
    <t>Portalegre</t>
  </si>
  <si>
    <t>Santarém</t>
  </si>
  <si>
    <t>Setúbal</t>
  </si>
  <si>
    <t>Vila Real</t>
  </si>
  <si>
    <t>Viseu</t>
  </si>
  <si>
    <t>Atropelamento com fuga</t>
  </si>
  <si>
    <t>Atropelamento de animais</t>
  </si>
  <si>
    <t>Atropelamento de peões</t>
  </si>
  <si>
    <t>Colisão choque em cadeia</t>
  </si>
  <si>
    <t>Colisão com fuga</t>
  </si>
  <si>
    <t>Colisão com outras situações</t>
  </si>
  <si>
    <t>Colisão com veiculo ou obstáculo na faixa de rodagem</t>
  </si>
  <si>
    <t>Colisão frontal</t>
  </si>
  <si>
    <t>Colisão lateral com outro veículo em movimento</t>
  </si>
  <si>
    <t>Colisão traseira com outro veículo em movimento</t>
  </si>
  <si>
    <t>Despiste com capotamento</t>
  </si>
  <si>
    <t>Despiste com colisão com veículo imobil. ou obstáculo</t>
  </si>
  <si>
    <t>Despiste com dispositivo de retenção</t>
  </si>
  <si>
    <t>Despiste com fuga</t>
  </si>
  <si>
    <t>Despiste sem dispositivo de retenção</t>
  </si>
  <si>
    <t>Despiste simples</t>
  </si>
  <si>
    <t>QUADROS DE RESULTADOS</t>
  </si>
  <si>
    <t>ACAP</t>
  </si>
  <si>
    <t>Associação Automóvel de Portugal</t>
  </si>
  <si>
    <t>ANSR</t>
  </si>
  <si>
    <t>Autoridade Nacional de Segurança Rodoviária</t>
  </si>
  <si>
    <t>IMT</t>
  </si>
  <si>
    <t xml:space="preserve">Instituto da Mobilidade e dos Transportes </t>
  </si>
  <si>
    <t>NUTS</t>
  </si>
  <si>
    <t>Nomenclatura das unidades territoriais para fins estatísticos</t>
  </si>
  <si>
    <t>SIGLAS E ABREVIATURAS</t>
  </si>
  <si>
    <t>EUROSTAT</t>
  </si>
  <si>
    <t>INE</t>
  </si>
  <si>
    <t>Instituto Nacional de Estatística</t>
  </si>
  <si>
    <t>CE</t>
  </si>
  <si>
    <t>Comissão Europeia</t>
  </si>
  <si>
    <t>Mês</t>
  </si>
  <si>
    <t>AcV</t>
  </si>
  <si>
    <t>VM</t>
  </si>
  <si>
    <t>FG</t>
  </si>
  <si>
    <t>FL</t>
  </si>
  <si>
    <t>∆(%) 
20/19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</si>
  <si>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</si>
  <si>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</si>
  <si>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</si>
  <si>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</si>
  <si>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</si>
  <si>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</si>
  <si>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</si>
  <si>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</si>
  <si>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</si>
  <si>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</si>
  <si>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</si>
  <si>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</si>
  <si>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2ª feira</t>
  </si>
  <si>
    <t>3ª feira</t>
  </si>
  <si>
    <t>4ª feira</t>
  </si>
  <si>
    <t>5ª feira</t>
  </si>
  <si>
    <t>6ª feira</t>
  </si>
  <si>
    <t>Sábado</t>
  </si>
  <si>
    <t>Domingo</t>
  </si>
  <si>
    <t>Atropelamento</t>
  </si>
  <si>
    <t>Colisão</t>
  </si>
  <si>
    <t>Despiste</t>
  </si>
  <si>
    <t>Despiste com transposição do dispositivo de retenção lateral</t>
  </si>
  <si>
    <t>Dia da semana</t>
  </si>
  <si>
    <t>Período horário</t>
  </si>
  <si>
    <t>Natureza</t>
  </si>
  <si>
    <t>-</t>
  </si>
  <si>
    <t>Fatores Atmosféricos</t>
  </si>
  <si>
    <t>Bom tempo</t>
  </si>
  <si>
    <t>Chuva</t>
  </si>
  <si>
    <t>Nevoeiro</t>
  </si>
  <si>
    <t>Vento</t>
  </si>
  <si>
    <t>Neve</t>
  </si>
  <si>
    <t>Fumo</t>
  </si>
  <si>
    <t>Granizo</t>
  </si>
  <si>
    <t>n.d.</t>
  </si>
  <si>
    <t>Luminosidade</t>
  </si>
  <si>
    <t>Dia</t>
  </si>
  <si>
    <t>Noite</t>
  </si>
  <si>
    <t>Localização</t>
  </si>
  <si>
    <t>AEs</t>
  </si>
  <si>
    <t>Arruamentos</t>
  </si>
  <si>
    <t>EMs</t>
  </si>
  <si>
    <t>ENs</t>
  </si>
  <si>
    <t>ERs</t>
  </si>
  <si>
    <t>ICs</t>
  </si>
  <si>
    <t>IPs</t>
  </si>
  <si>
    <t>Outras vias</t>
  </si>
  <si>
    <t>C. Branco</t>
  </si>
  <si>
    <t>V. Castelo</t>
  </si>
  <si>
    <t>RA Açores</t>
  </si>
  <si>
    <t>RA Madeira</t>
  </si>
  <si>
    <t>Automóvel ligeiro</t>
  </si>
  <si>
    <t>Automóvel pesado</t>
  </si>
  <si>
    <t>Motociclo cilindrada &lt;= 125cc</t>
  </si>
  <si>
    <t>Motociclo cilindrada &gt; 125cc</t>
  </si>
  <si>
    <t>Velocípede</t>
  </si>
  <si>
    <t>Quadriciclo</t>
  </si>
  <si>
    <t>Triciclo</t>
  </si>
  <si>
    <t>Veículo agrícola</t>
  </si>
  <si>
    <t>Categoria e idade do veículo</t>
  </si>
  <si>
    <t>≤ 4 anos</t>
  </si>
  <si>
    <t>5 a 9 anos</t>
  </si>
  <si>
    <t>10 a 14 anos</t>
  </si>
  <si>
    <t>15 a 19 anos</t>
  </si>
  <si>
    <t>20 a 24 anos</t>
  </si>
  <si>
    <t>≥ 25 anos</t>
  </si>
  <si>
    <t>*Inclui veículos de tração animal, veículos sobre carris, máquinas industriais e não definidos</t>
  </si>
  <si>
    <t>Outros*</t>
  </si>
  <si>
    <t xml:space="preserve">Categoria de utentes </t>
  </si>
  <si>
    <t>Condutor</t>
  </si>
  <si>
    <t>Passageiro</t>
  </si>
  <si>
    <t>Peão</t>
  </si>
  <si>
    <t>Total de vítimas</t>
  </si>
  <si>
    <t>VM/ 100 vítimas</t>
  </si>
  <si>
    <t>FG/ 100 vítimas</t>
  </si>
  <si>
    <t>Peões</t>
  </si>
  <si>
    <t>Ciclomotor</t>
  </si>
  <si>
    <t>Sexo</t>
  </si>
  <si>
    <t>∆(%)</t>
  </si>
  <si>
    <t>20/19</t>
  </si>
  <si>
    <t>Masculino</t>
  </si>
  <si>
    <t>Feminino</t>
  </si>
  <si>
    <t>Grupo etário</t>
  </si>
  <si>
    <t>&lt;=14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</si>
  <si>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</si>
  <si>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</si>
  <si>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</si>
  <si>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</si>
  <si>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</si>
  <si>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</si>
  <si>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</si>
  <si>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</si>
  <si>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</si>
  <si>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</si>
  <si>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</si>
  <si>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</si>
  <si>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</si>
  <si>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>População (2020)*</t>
  </si>
  <si>
    <t>VM/milhão habitantes de Portugal</t>
  </si>
  <si>
    <t>*Fonte: INE</t>
  </si>
  <si>
    <r>
      <rPr>
        <vertAlign val="superscript"/>
        <sz val="8"/>
        <color theme="1"/>
        <rFont val="Calibri"/>
        <family val="2"/>
        <scheme val="minor"/>
      </rPr>
      <t xml:space="preserve">(1) </t>
    </r>
    <r>
      <rPr>
        <sz val="8"/>
        <color theme="1"/>
        <rFont val="Calibri"/>
        <family val="2"/>
        <scheme val="minor"/>
      </rPr>
      <t>Inclui uma VM sem idade conhecida</t>
    </r>
  </si>
  <si>
    <t>Total de peões vítimas</t>
  </si>
  <si>
    <t>Continente</t>
  </si>
  <si>
    <t>Ano</t>
  </si>
  <si>
    <t>Total de passageiros vítimas</t>
  </si>
  <si>
    <t xml:space="preserve">BEAV </t>
  </si>
  <si>
    <t>Boletim Estatístico de Acidente de Viação</t>
  </si>
  <si>
    <t>GNR</t>
  </si>
  <si>
    <t>PSP</t>
  </si>
  <si>
    <t>Guarda Nacional Republicana</t>
  </si>
  <si>
    <t>Polícia de Segurança Pública</t>
  </si>
  <si>
    <t xml:space="preserve">PML </t>
  </si>
  <si>
    <t xml:space="preserve">SINCRO </t>
  </si>
  <si>
    <t>p.p.</t>
  </si>
  <si>
    <t>Pontos percentuais</t>
  </si>
  <si>
    <t xml:space="preserve">IGR </t>
  </si>
  <si>
    <t>Índice de gravidade</t>
  </si>
  <si>
    <t xml:space="preserve">FL </t>
  </si>
  <si>
    <t>Vítima mortal</t>
  </si>
  <si>
    <t>Ferido grave</t>
  </si>
  <si>
    <t>Ferido leve</t>
  </si>
  <si>
    <t>AcVM</t>
  </si>
  <si>
    <t>AcFG</t>
  </si>
  <si>
    <t>AcFL</t>
  </si>
  <si>
    <t>Acidente com vítima mortal</t>
  </si>
  <si>
    <t>Acidente com ferido grave</t>
  </si>
  <si>
    <t>Acidente com ferido leve</t>
  </si>
  <si>
    <t>Acidente com vítimas</t>
  </si>
  <si>
    <t>SINISTRALIDADE RODOVIÁRIA A 30 DIAS</t>
  </si>
  <si>
    <t>SINISTRALIDADE</t>
  </si>
  <si>
    <t>VEÍCULOS INTERVENIENTES</t>
  </si>
  <si>
    <t>VÍTIMAS</t>
  </si>
  <si>
    <t>PEÕES</t>
  </si>
  <si>
    <t>PASSAGEIROS</t>
  </si>
  <si>
    <t>CONDUTORES</t>
  </si>
  <si>
    <t>Quadro 4.2  Evolução peões vítimas em Portugal, 2017 a 2020</t>
  </si>
  <si>
    <t xml:space="preserve">Fatores atmosféricos </t>
  </si>
  <si>
    <t>Tipo de via</t>
  </si>
  <si>
    <t>Em plena faixa de rodagem</t>
  </si>
  <si>
    <t>Atravessando em passagem sinalizada</t>
  </si>
  <si>
    <t>Transitando pela berma ou passeio</t>
  </si>
  <si>
    <t>Atravessando fora da passagem de peões a mais de 50m de uma passagem ou quando não exista passagem</t>
  </si>
  <si>
    <t>Atravessando fora da passagem de peões, a menos de 50m de uma passagem</t>
  </si>
  <si>
    <t>A sair ou entrar num veículo</t>
  </si>
  <si>
    <t>Atravessando em passagem sinalizada com desrespeito da sinalização semafórica</t>
  </si>
  <si>
    <t>Transitando pela esquerda da faixa de rodagem</t>
  </si>
  <si>
    <t>Em ilhéu ou refúgio na via</t>
  </si>
  <si>
    <t>Transitando pela direita da faixa de rodagem</t>
  </si>
  <si>
    <t>Em trabalhos na via</t>
  </si>
  <si>
    <t>Surgindo inesperadamente na faixa de rodagem de trás de um obstáculo</t>
  </si>
  <si>
    <t>Ação do peão</t>
  </si>
  <si>
    <t>Distrito</t>
  </si>
  <si>
    <t>Fatores atmosféricos</t>
  </si>
  <si>
    <t>Total de paassageiros vítimas</t>
  </si>
  <si>
    <t>Acessório de segurança</t>
  </si>
  <si>
    <t>C/ capacete/ cinto segurança</t>
  </si>
  <si>
    <t>C/ sistema retenção de crianças</t>
  </si>
  <si>
    <t>S/ sistema retenção de crianças</t>
  </si>
  <si>
    <t>S/ uso capacete/cinto segurança</t>
  </si>
  <si>
    <t>Total de condutores  vítimas</t>
  </si>
  <si>
    <t>Total de condutores vítimas</t>
  </si>
  <si>
    <t>Caducada/ suspensa</t>
  </si>
  <si>
    <t>Com licença/ carta adequada ao veiculo</t>
  </si>
  <si>
    <t>Com licença/ carta não adequada ao veiculo</t>
  </si>
  <si>
    <t>Em situação de instrução/exame</t>
  </si>
  <si>
    <t>Não necessária ao veiculo que conduz</t>
  </si>
  <si>
    <t>Sem licença/carta</t>
  </si>
  <si>
    <t>VM/100 vítimas</t>
  </si>
  <si>
    <t>FG/100 vítimas</t>
  </si>
  <si>
    <t>Ações dos condutores</t>
  </si>
  <si>
    <t>Em marcha normal</t>
  </si>
  <si>
    <t>Mudança de direcção para a esquerda</t>
  </si>
  <si>
    <t>Parado ou estacionado</t>
  </si>
  <si>
    <t>Início de marcha</t>
  </si>
  <si>
    <t>Ultrapassagem pela esquerda</t>
  </si>
  <si>
    <t>Mudança de direcção para a direita</t>
  </si>
  <si>
    <t>Marcha atrás</t>
  </si>
  <si>
    <t>Desvio brusco/ saída de fila de trânsito</t>
  </si>
  <si>
    <t>Atravessando a via</t>
  </si>
  <si>
    <t>Saída de parqueamento ou de rua particular</t>
  </si>
  <si>
    <t>Mudança de via de trânsito para a esquerda</t>
  </si>
  <si>
    <t>Travagem brusca</t>
  </si>
  <si>
    <t>Mudança de via de trânsito para a direita</t>
  </si>
  <si>
    <t>Inversão do sentido de marcha</t>
  </si>
  <si>
    <t>Circulação em sentido oposto ao estabelecido</t>
  </si>
  <si>
    <t>Ultrapassagem pela direita</t>
  </si>
  <si>
    <t>Trânsito em filas paralelas</t>
  </si>
  <si>
    <t>Acessórios de segurança</t>
  </si>
  <si>
    <t>Com capacete</t>
  </si>
  <si>
    <t>Com cinto de segurança</t>
  </si>
  <si>
    <t>Isento</t>
  </si>
  <si>
    <t>Sem uso de cinto/capacete</t>
  </si>
  <si>
    <t>Polícia Municipal</t>
  </si>
  <si>
    <t>Sistema Nacional de Controlo de Velocidade</t>
  </si>
  <si>
    <t xml:space="preserve">Serviço de Estatística da União Europeia </t>
  </si>
  <si>
    <t>Quadro 1.1. Sinistralidade em Portugal por mês</t>
  </si>
  <si>
    <t>Quadro 1.7  Sinistralidade em Portugal por natureza detalhada do acidente</t>
  </si>
  <si>
    <t>Quadro 1.6  Sinistralidade em Portugal por natureza do acidente</t>
  </si>
  <si>
    <t>Quadro 1.5  Sinistralidade em Portugal por condições de luminosidade</t>
  </si>
  <si>
    <t>Quadro 1.4  Sinistralidade em Portugal por fatores atmosféricos</t>
  </si>
  <si>
    <t>Quadro 1.3  Sinistralidade em Portugal por período horário</t>
  </si>
  <si>
    <t>Quadro 1.2  Sinistralidade em Portugal por dia da semana</t>
  </si>
  <si>
    <t>Quadro 1.8  Sinistralidade em Portugal por localização do acidente</t>
  </si>
  <si>
    <t>Quadro 1.9  Sinistralidade em Portugal por tipo de via</t>
  </si>
  <si>
    <t>Quadro 4.1  Peões vítimas em Portugal por regiões NUTS I</t>
  </si>
  <si>
    <t>Quadro 4.3  Peões vítimas em Portugal por mês</t>
  </si>
  <si>
    <t>Quadro 4.4  Peões vítimas em Portugal por dia da semana</t>
  </si>
  <si>
    <t>Quadro 4.5  Peões vítimas em Portugal por período horário</t>
  </si>
  <si>
    <t>Quadro 4.6  Peões vítimas em Portugal por fatores atmosféricos</t>
  </si>
  <si>
    <t>Quadro 4.7  Peões vítimas em Portugal segundo a luminosidade</t>
  </si>
  <si>
    <t>Quadro 4.8  Peões vítimas em Portugal segundo a localização</t>
  </si>
  <si>
    <t>Quadro 4.9  Peões vítimas em Portugal por tipo de via</t>
  </si>
  <si>
    <t>Quadro 4.10  Peões vítimas em Portugal por distrito</t>
  </si>
  <si>
    <t>Quadro 4.11  Peões vítimas em Portugal por ação do peão</t>
  </si>
  <si>
    <t>Quadro 4.13  Peões vítimas em Portugal por grupo etário</t>
  </si>
  <si>
    <t>Quadro 5.1  Passageiros vítimas em Portugal, por NUTS I</t>
  </si>
  <si>
    <t>Quadro 5.3 Passageiros vítimas em Portugal por mês</t>
  </si>
  <si>
    <t>Quadro 5.4 Passageiros vítimas em Portugal por dia da semana</t>
  </si>
  <si>
    <t>Quadro 5.5 Passageiros vítimas em Portugal por período horário</t>
  </si>
  <si>
    <t>Quadro 5.6 Passageiros vítimas em Portugal por fatores atmosféricos</t>
  </si>
  <si>
    <t>Quadro 5.7 Passageiros vítimas em Portugal por luminosidade</t>
  </si>
  <si>
    <t>Quadro 5.8 Passageiros vítimas em Portugal por natureza</t>
  </si>
  <si>
    <t>Quadro 5.9 Passageiros vítimas em Portugal por localização</t>
  </si>
  <si>
    <t>Quadro 5.10 Passageiros vítimas em Portugal por tipo de via</t>
  </si>
  <si>
    <t>Quadro 5.11 Passageiros vítimas em Portugal por distrito</t>
  </si>
  <si>
    <t>Quadro 5.12 Passageiros vítimas em Portugal por grupo etário</t>
  </si>
  <si>
    <t>Quadro 5.13 Passageiros vítimas em Portugal por acesssório de segurança</t>
  </si>
  <si>
    <t>Quadro 6.3 Condutores vítimas em Portugal por mês</t>
  </si>
  <si>
    <t>Quadro 6.4 Condutores vítimas em Portugal por dia da semana</t>
  </si>
  <si>
    <t>Quadro 6.5 Condutores vítimas em Portugal por período horário</t>
  </si>
  <si>
    <t>Aurora/Crepúsculo</t>
  </si>
  <si>
    <t>Dentro das localidades</t>
  </si>
  <si>
    <t>Fora das localidades</t>
  </si>
  <si>
    <t>IGR</t>
  </si>
  <si>
    <t>*Inclui acessos, estradas florestais, pontes, variantes e não definidas</t>
  </si>
  <si>
    <t>Outras vias*</t>
  </si>
  <si>
    <t>Quadro 2.2.  Veículos intervenientes em acidentes com vítimas em Portugal por categoria e idade do veículo</t>
  </si>
  <si>
    <t>Categoria veículo e natureza</t>
  </si>
  <si>
    <t>Quadro 2.1.  Veículos intervenientes em acidentes com vítimas em Portugal por categoria e natureza do acidente</t>
  </si>
  <si>
    <t xml:space="preserve">Total </t>
  </si>
  <si>
    <t>NUTS I</t>
  </si>
  <si>
    <t>Quadro 6.6 Condutores vítimas em Portugal por fatores atmosféricos</t>
  </si>
  <si>
    <t>Quadro 6.7 Condutores vítimas em Portugal por luminosidade</t>
  </si>
  <si>
    <t>Quadro 6.8 Condutores vítimas em Portugal por natureza</t>
  </si>
  <si>
    <t>Quadro 6.9 Condutores vítimas em Portugal por localização</t>
  </si>
  <si>
    <t>Quadro 6.10 Condutores vítimas em Portugal por tipo de via</t>
  </si>
  <si>
    <t>Quadro 6.13 Condutores vítimas em Portugal por categoria de veículo</t>
  </si>
  <si>
    <t>Quadro 6.14 Condutores vítimas em Portugal por ações dos condutores</t>
  </si>
  <si>
    <t>Quadro 6.16 Condutores vítimas em Portugal por acessórios de segurança</t>
  </si>
  <si>
    <t>Quadro 6.17 Condutores vítimas em Portugal por grupo etário</t>
  </si>
  <si>
    <t>Quadro 6.12 Condutores vítimas em Portugal por situação da licença de condução</t>
  </si>
  <si>
    <t>Situação da Licença de Condução</t>
  </si>
  <si>
    <t>Quadro 3.1 Vítimas em Portugal por categoria de utente</t>
  </si>
  <si>
    <t>Quadro 3.2 Vítimas em Portugal por categoria de veículo</t>
  </si>
  <si>
    <t>Quadro 5.2  Passageiros vítimas em Portugal, 2017 a 2020</t>
  </si>
  <si>
    <t>Quadro 6.1 Condutores vítimas em Portugal por região NUTS I</t>
  </si>
  <si>
    <t>Quadro 6.2 Evolução dos condutores vítimas em Portugal, 2017 a 2020</t>
  </si>
  <si>
    <t>Quadro 6.11 Condutores vítimas em Portugal por distrito</t>
  </si>
  <si>
    <t>Quadro 1.10 Sinistralidade em Portugal por distrito</t>
  </si>
  <si>
    <t>Quadro 6.15 Condutores vítimas em Portugal por sexo</t>
  </si>
  <si>
    <t>Quadro 5.14 Passageiros vítimas em Portugal por sexo</t>
  </si>
  <si>
    <t>Quadro 4.12  Peões vítimas em Portugal por sexo</t>
  </si>
  <si>
    <t>Ano 2020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</si>
  <si>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</si>
  <si>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</si>
  <si>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</si>
  <si>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</si>
  <si>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</si>
  <si>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</si>
  <si>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</si>
  <si>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[21:00-00:00[</t>
  </si>
  <si>
    <t>Categoria de veículo</t>
  </si>
  <si>
    <t>Veículo ligeiro</t>
  </si>
  <si>
    <t>Veículo pesado</t>
  </si>
  <si>
    <t>Categoria de veículo e peões</t>
  </si>
  <si>
    <t>Quadro 3.6 Vítimas mortais em Portugal por milhão de habitantes, segundo o grupo etário</t>
  </si>
  <si>
    <t>Quadro 3.5 Vítimas em Portugal por grupo etário</t>
  </si>
  <si>
    <t>Quadro 3.4 Vítimas em Portugal por sexo</t>
  </si>
  <si>
    <t>Quadro 3.3 Vítimas mortais em Portugal por veículo, segundo o principal outro veículo no acidente, 2020</t>
  </si>
  <si>
    <t>Veículo alvo de 
colisão e peões</t>
  </si>
  <si>
    <t>Automóvel
ligeiro
passageiros</t>
  </si>
  <si>
    <t>Automóvel
ligeiro
mercadorias</t>
  </si>
  <si>
    <t>Automóvel
pesado
passageiros</t>
  </si>
  <si>
    <t>Automóvel
pesado
mercadorias</t>
  </si>
  <si>
    <t>Motociclo</t>
  </si>
  <si>
    <t>Veículo 
agrícola</t>
  </si>
  <si>
    <t>Desconhecido</t>
  </si>
  <si>
    <t>Nenhum</t>
  </si>
  <si>
    <t>Veículo da 
VM e peões</t>
  </si>
  <si>
    <t>Automóvel ligeiro passageiros</t>
  </si>
  <si>
    <t>Automóvel ligeiro mercadorias</t>
  </si>
  <si>
    <t>Automóvel pesado passageiros</t>
  </si>
  <si>
    <t>Automóvel pesado mercadorias</t>
  </si>
  <si>
    <t>*Inclui veículos de tração animal, sobre carris, especiais, ligeiros e pesados sem especificação adicional, máquinas industriais e ainda não definidos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</si>
</sst>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indexed="58"/>
      <name val="Arial"/>
      <family val="2"/>
    </font>
    <font>
      <sz val="12"/>
      <name val="Helv"/>
    </font>
    <font>
      <b/>
      <sz val="16"/>
      <name val="Times New Roman"/>
      <family val="1"/>
    </font>
    <font>
      <b/>
      <sz val="10"/>
      <name val="Arial"/>
      <family val="2"/>
    </font>
    <font>
      <sz val="9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3399"/>
      <name val="Calibri"/>
      <family val="2"/>
    </font>
    <font>
      <sz val="10"/>
      <color rgb="FF003399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8"/>
      <name val="Calibri"/>
      <family val="2"/>
    </font>
    <font>
      <vertAlign val="superscript"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rgb="FF0070C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sz val="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/>
    </fill>
    <fill>
      <patternFill patternType="solid">
        <fgColor rgb="FFDCE6F1"/>
        <bgColor indexed="64"/>
      </patternFill>
    </fill>
    <fill>
      <patternFill patternType="solid">
        <fgColor rgb="FFA8C1DC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thin">
        <color rgb="FF4F81BD"/>
      </right>
      <top style="medium">
        <color rgb="FF4F81BD"/>
      </top>
      <bottom/>
      <diagonal/>
    </border>
    <border>
      <left style="thin">
        <color rgb="FF4F81BD"/>
      </left>
      <right style="thin">
        <color rgb="FF4F81BD"/>
      </right>
      <top style="medium">
        <color rgb="FF4F81BD"/>
      </top>
      <bottom/>
      <diagonal/>
    </border>
    <border>
      <left/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 style="medium">
        <color rgb="FF4F81BD"/>
      </bottom>
      <diagonal/>
    </border>
    <border>
      <left style="thin">
        <color rgb="FF4F81BD"/>
      </left>
      <right/>
      <top/>
      <bottom style="medium">
        <color rgb="FF4F81BD"/>
      </bottom>
      <diagonal/>
    </border>
    <border>
      <left style="thin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thick">
        <color rgb="FF4F81BD"/>
      </bottom>
      <diagonal/>
    </border>
    <border>
      <left style="thin">
        <color rgb="FF4F81BD"/>
      </left>
      <right style="thin">
        <color rgb="FF4F81BD"/>
      </right>
      <top/>
      <bottom style="thick">
        <color rgb="FF4F81BD"/>
      </bottom>
      <diagonal/>
    </border>
    <border>
      <left/>
      <right style="thin">
        <color theme="4"/>
      </right>
      <top style="medium">
        <color rgb="FF4F81BD"/>
      </top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n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rgb="FF4F81BD"/>
      </right>
      <top style="medium">
        <color rgb="FF4F81BD"/>
      </top>
      <bottom style="thick">
        <color rgb="FF4F81BD"/>
      </bottom>
      <diagonal/>
    </border>
    <border>
      <left style="thin">
        <color rgb="FF4F81BD"/>
      </left>
      <right/>
      <top style="medium">
        <color rgb="FF4F81BD"/>
      </top>
      <bottom style="thick">
        <color rgb="FF4F81BD"/>
      </bottom>
      <diagonal/>
    </border>
    <border>
      <left/>
      <right/>
      <top style="medium">
        <color theme="4"/>
      </top>
      <bottom/>
      <diagonal/>
    </border>
    <border>
      <left style="thin">
        <color rgb="FF4F81BD"/>
      </left>
      <right style="thin">
        <color rgb="FF4F81BD"/>
      </right>
      <top style="medium">
        <color theme="4"/>
      </top>
      <bottom/>
      <diagonal/>
    </border>
    <border>
      <left/>
      <right/>
      <top style="thick">
        <color rgb="FF4F81BD"/>
      </top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/>
      <top style="thick">
        <color rgb="FF4F81BD"/>
      </top>
      <bottom/>
      <diagonal/>
    </border>
    <border>
      <left/>
      <right style="thin">
        <color rgb="FF4F81BD"/>
      </right>
      <top style="thick">
        <color rgb="FF4F81BD"/>
      </top>
      <bottom/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thin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/>
      <right style="thin">
        <color rgb="FF4F81BD"/>
      </right>
      <top/>
      <bottom style="thick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4F81BD"/>
      </left>
      <right/>
      <top style="thick">
        <color rgb="FF4F81BD"/>
      </top>
      <bottom/>
      <diagonal/>
    </border>
    <border>
      <left style="medium">
        <color rgb="FF4F81BD"/>
      </left>
      <right/>
      <top/>
      <bottom/>
      <diagonal/>
    </border>
    <border>
      <left style="thin">
        <color rgb="FF4F81BD"/>
      </left>
      <right/>
      <top/>
      <bottom style="thick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4"/>
      </left>
      <right/>
      <top/>
      <bottom style="thick">
        <color rgb="FF4F81BD"/>
      </bottom>
      <diagonal/>
    </border>
    <border>
      <left style="thin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 style="thin">
        <color rgb="FF4F81BD"/>
      </right>
      <top style="thick">
        <color rgb="FF4F81BD"/>
      </top>
      <bottom style="medium">
        <color rgb="FF4F81BD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 style="thin">
        <color rgb="FF4F81BD"/>
      </left>
      <right/>
      <top style="thick">
        <color rgb="FF4F81BD"/>
      </top>
      <bottom style="thick">
        <color rgb="FF4F81BD"/>
      </bottom>
      <diagonal/>
    </border>
    <border>
      <left style="thin">
        <color rgb="FF4F81BD"/>
      </left>
      <right style="thin">
        <color rgb="FF4F81BD"/>
      </right>
      <top style="thick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thick">
        <color rgb="FF4F81BD"/>
      </top>
      <bottom style="medium">
        <color rgb="FF4F81BD"/>
      </bottom>
      <diagonal/>
    </border>
    <border>
      <left/>
      <right style="thin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n">
        <color rgb="FF4F81BD"/>
      </right>
      <top style="thick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ck">
        <color rgb="FF4F81BD"/>
      </top>
      <bottom style="thin">
        <color rgb="FF4F81BD"/>
      </bottom>
      <diagonal/>
    </border>
    <border>
      <left style="thin">
        <color rgb="FF4F81BD"/>
      </left>
      <right/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 style="thin">
        <color rgb="FF4F81BD"/>
      </right>
      <top style="medium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theme="4"/>
      </right>
      <top/>
      <bottom style="thick">
        <color rgb="FF4F81BD"/>
      </bottom>
      <diagonal/>
    </border>
    <border>
      <left/>
      <right style="thin">
        <color theme="4"/>
      </right>
      <top/>
      <bottom style="medium">
        <color rgb="FF4F81BD"/>
      </bottom>
      <diagonal/>
    </border>
    <border>
      <left style="thin">
        <color theme="4"/>
      </left>
      <right style="thin">
        <color rgb="FF4F81BD"/>
      </right>
      <top style="medium">
        <color rgb="FF4F81BD"/>
      </top>
      <bottom/>
      <diagonal/>
    </border>
    <border>
      <left style="thin">
        <color theme="4"/>
      </left>
      <right style="thin">
        <color rgb="FF4F81BD"/>
      </right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rgb="FF4F81BD"/>
      </left>
      <right/>
      <top/>
      <bottom style="medium">
        <color rgb="FF0070C0"/>
      </bottom>
      <diagonal/>
    </border>
    <border>
      <left/>
      <right style="thin">
        <color rgb="FF4F81BD"/>
      </right>
      <top/>
      <bottom style="medium">
        <color rgb="FF0070C0"/>
      </bottom>
      <diagonal/>
    </border>
  </borders>
  <cellStyleXfs count="278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1" applyNumberFormat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Fill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" borderId="2" applyNumberFormat="0" applyBorder="0" applyProtection="0">
      <alignment horizontal="center"/>
    </xf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 applyNumberFormat="0" applyFill="0" applyProtection="0"/>
    <xf numFmtId="0" fontId="7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6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8" fillId="0" borderId="0"/>
    <xf numFmtId="0" fontId="18" fillId="0" borderId="0"/>
    <xf numFmtId="0" fontId="16" fillId="0" borderId="0"/>
    <xf numFmtId="0" fontId="7" fillId="2" borderId="2" applyNumberFormat="0" applyBorder="0" applyProtection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1" fillId="0" borderId="0"/>
    <xf numFmtId="0" fontId="2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16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48">
    <xf numFmtId="0" fontId="0" fillId="0" borderId="0" xfId="0"/>
    <xf numFmtId="0" fontId="1" fillId="0" borderId="0" xfId="21" applyAlignment="1">
      <alignment horizontal="left" vertical="center"/>
    </xf>
    <xf numFmtId="0" fontId="1" fillId="0" borderId="0" xfId="21" applyAlignment="1">
      <alignment vertical="center"/>
    </xf>
    <xf numFmtId="0" fontId="4" fillId="0" borderId="0" xfId="21" applyFont="1"/>
    <xf numFmtId="166" fontId="4" fillId="0" borderId="0" xfId="21" applyNumberFormat="1" applyFont="1"/>
    <xf numFmtId="0" fontId="1" fillId="0" borderId="0" xfId="0" applyFont="1"/>
    <xf numFmtId="0" fontId="1" fillId="0" borderId="0" xfId="12" applyFont="1" applyAlignment="1" applyProtection="1">
      <alignment horizontal="center" vertical="center"/>
    </xf>
    <xf numFmtId="0" fontId="12" fillId="0" borderId="0" xfId="2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0" xfId="21" applyFont="1" applyAlignment="1">
      <alignment horizontal="left" vertical="center" indent="4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31" fillId="0" borderId="8" xfId="0" applyNumberFormat="1" applyFont="1" applyBorder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5" fontId="32" fillId="0" borderId="0" xfId="226" applyNumberFormat="1" applyFont="1" applyFill="1" applyBorder="1" applyAlignment="1">
      <alignment horizontal="right" vertical="center" wrapText="1"/>
    </xf>
    <xf numFmtId="3" fontId="33" fillId="0" borderId="10" xfId="0" applyNumberFormat="1" applyFont="1" applyBorder="1" applyAlignment="1">
      <alignment horizontal="right" vertical="center" wrapText="1"/>
    </xf>
    <xf numFmtId="3" fontId="33" fillId="0" borderId="13" xfId="0" applyNumberFormat="1" applyFont="1" applyBorder="1" applyAlignment="1">
      <alignment horizontal="right" vertical="center" wrapText="1"/>
    </xf>
    <xf numFmtId="165" fontId="34" fillId="0" borderId="13" xfId="226" applyNumberFormat="1" applyFont="1" applyFill="1" applyBorder="1" applyAlignment="1">
      <alignment horizontal="right" vertical="center" wrapText="1"/>
    </xf>
    <xf numFmtId="0" fontId="25" fillId="3" borderId="15" xfId="0" applyFont="1" applyFill="1" applyBorder="1" applyAlignment="1">
      <alignment horizontal="center" vertical="center" wrapText="1"/>
    </xf>
    <xf numFmtId="165" fontId="26" fillId="3" borderId="15" xfId="226" applyNumberFormat="1" applyFont="1" applyFill="1" applyBorder="1" applyAlignment="1">
      <alignment horizontal="center" vertical="center" wrapText="1"/>
    </xf>
    <xf numFmtId="165" fontId="26" fillId="3" borderId="17" xfId="226" applyNumberFormat="1" applyFont="1" applyFill="1" applyBorder="1" applyAlignment="1">
      <alignment horizontal="center" vertical="center" wrapText="1"/>
    </xf>
    <xf numFmtId="165" fontId="26" fillId="3" borderId="20" xfId="226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5" fillId="3" borderId="21" xfId="0" applyFont="1" applyFill="1" applyBorder="1" applyAlignment="1">
      <alignment horizontal="center" vertical="center" wrapText="1"/>
    </xf>
    <xf numFmtId="165" fontId="32" fillId="0" borderId="6" xfId="226" applyNumberFormat="1" applyFont="1" applyFill="1" applyBorder="1" applyAlignment="1">
      <alignment horizontal="right" vertical="center" wrapText="1"/>
    </xf>
    <xf numFmtId="165" fontId="34" fillId="0" borderId="9" xfId="226" applyNumberFormat="1" applyFont="1" applyFill="1" applyBorder="1" applyAlignment="1">
      <alignment horizontal="right" vertical="center" wrapText="1"/>
    </xf>
    <xf numFmtId="14" fontId="35" fillId="0" borderId="0" xfId="21" applyNumberFormat="1" applyFont="1" applyAlignment="1">
      <alignment horizontal="left"/>
    </xf>
    <xf numFmtId="10" fontId="29" fillId="0" borderId="9" xfId="0" applyNumberFormat="1" applyFont="1" applyBorder="1"/>
    <xf numFmtId="165" fontId="29" fillId="0" borderId="9" xfId="0" applyNumberFormat="1" applyFont="1" applyBorder="1"/>
    <xf numFmtId="3" fontId="25" fillId="0" borderId="22" xfId="0" applyNumberFormat="1" applyFont="1" applyBorder="1" applyAlignment="1">
      <alignment horizontal="right" vertical="center" wrapText="1"/>
    </xf>
    <xf numFmtId="165" fontId="26" fillId="0" borderId="22" xfId="226" applyNumberFormat="1" applyFont="1" applyFill="1" applyBorder="1" applyAlignment="1">
      <alignment horizontal="right" vertical="center" wrapText="1"/>
    </xf>
    <xf numFmtId="165" fontId="26" fillId="0" borderId="0" xfId="226" applyNumberFormat="1" applyFont="1" applyFill="1" applyBorder="1" applyAlignment="1">
      <alignment horizontal="right" vertical="center" wrapText="1"/>
    </xf>
    <xf numFmtId="0" fontId="21" fillId="0" borderId="23" xfId="0" applyFont="1" applyBorder="1"/>
    <xf numFmtId="0" fontId="21" fillId="0" borderId="7" xfId="0" applyFont="1" applyBorder="1"/>
    <xf numFmtId="3" fontId="25" fillId="0" borderId="24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8" fillId="0" borderId="25" xfId="0" applyNumberFormat="1" applyFont="1" applyBorder="1" applyAlignment="1">
      <alignment horizontal="right" vertical="center" wrapText="1"/>
    </xf>
    <xf numFmtId="3" fontId="25" fillId="0" borderId="26" xfId="0" applyNumberFormat="1" applyFont="1" applyBorder="1" applyAlignment="1">
      <alignment horizontal="right" vertical="center" wrapText="1"/>
    </xf>
    <xf numFmtId="165" fontId="26" fillId="0" borderId="27" xfId="226" applyNumberFormat="1" applyFont="1" applyFill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165" fontId="26" fillId="0" borderId="6" xfId="226" applyNumberFormat="1" applyFont="1" applyFill="1" applyBorder="1" applyAlignment="1">
      <alignment horizontal="right" vertical="center" wrapText="1"/>
    </xf>
    <xf numFmtId="3" fontId="28" fillId="0" borderId="28" xfId="0" applyNumberFormat="1" applyFont="1" applyBorder="1" applyAlignment="1">
      <alignment horizontal="right" vertical="center" wrapText="1"/>
    </xf>
    <xf numFmtId="165" fontId="29" fillId="0" borderId="29" xfId="226" applyNumberFormat="1" applyFont="1" applyFill="1" applyBorder="1" applyAlignment="1">
      <alignment horizontal="right" vertical="center" wrapText="1"/>
    </xf>
    <xf numFmtId="0" fontId="36" fillId="0" borderId="30" xfId="0" applyFont="1" applyBorder="1"/>
    <xf numFmtId="165" fontId="29" fillId="0" borderId="25" xfId="226" applyNumberFormat="1" applyFont="1" applyFill="1" applyBorder="1" applyAlignment="1">
      <alignment horizontal="right" vertical="center" wrapText="1"/>
    </xf>
    <xf numFmtId="0" fontId="23" fillId="0" borderId="31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3" fontId="28" fillId="0" borderId="31" xfId="0" applyNumberFormat="1" applyFont="1" applyBorder="1" applyAlignment="1">
      <alignment horizontal="right" vertical="center" wrapText="1"/>
    </xf>
    <xf numFmtId="165" fontId="29" fillId="0" borderId="31" xfId="226" applyNumberFormat="1" applyFont="1" applyFill="1" applyBorder="1" applyAlignment="1">
      <alignment horizontal="right" vertical="center" wrapText="1"/>
    </xf>
    <xf numFmtId="3" fontId="28" fillId="0" borderId="33" xfId="0" applyNumberFormat="1" applyFont="1" applyBorder="1" applyAlignment="1">
      <alignment horizontal="right" vertical="center" wrapText="1"/>
    </xf>
    <xf numFmtId="165" fontId="29" fillId="0" borderId="34" xfId="226" applyNumberFormat="1" applyFont="1" applyFill="1" applyBorder="1" applyAlignment="1">
      <alignment horizontal="right" vertical="center" wrapText="1"/>
    </xf>
    <xf numFmtId="165" fontId="26" fillId="0" borderId="6" xfId="226" quotePrefix="1" applyNumberFormat="1" applyFont="1" applyFill="1" applyBorder="1" applyAlignment="1">
      <alignment horizontal="right" vertical="center" wrapText="1"/>
    </xf>
    <xf numFmtId="165" fontId="32" fillId="0" borderId="6" xfId="226" quotePrefix="1" applyNumberFormat="1" applyFont="1" applyFill="1" applyBorder="1" applyAlignment="1">
      <alignment horizontal="right" vertical="center" wrapText="1"/>
    </xf>
    <xf numFmtId="4" fontId="31" fillId="0" borderId="0" xfId="0" applyNumberFormat="1" applyFont="1" applyAlignment="1">
      <alignment horizontal="right" vertical="center" wrapText="1"/>
    </xf>
    <xf numFmtId="4" fontId="33" fillId="0" borderId="13" xfId="0" applyNumberFormat="1" applyFont="1" applyBorder="1" applyAlignment="1">
      <alignment horizontal="right" vertical="center" wrapText="1"/>
    </xf>
    <xf numFmtId="4" fontId="31" fillId="0" borderId="8" xfId="0" applyNumberFormat="1" applyFont="1" applyBorder="1" applyAlignment="1">
      <alignment horizontal="right" vertical="center" wrapText="1"/>
    </xf>
    <xf numFmtId="4" fontId="33" fillId="0" borderId="10" xfId="0" applyNumberFormat="1" applyFont="1" applyBorder="1" applyAlignment="1">
      <alignment horizontal="right" vertical="center" wrapText="1"/>
    </xf>
    <xf numFmtId="0" fontId="21" fillId="0" borderId="26" xfId="0" applyFont="1" applyBorder="1"/>
    <xf numFmtId="0" fontId="21" fillId="0" borderId="8" xfId="0" applyFont="1" applyBorder="1"/>
    <xf numFmtId="0" fontId="36" fillId="0" borderId="28" xfId="0" applyFont="1" applyBorder="1"/>
    <xf numFmtId="0" fontId="21" fillId="0" borderId="37" xfId="0" applyFont="1" applyBorder="1"/>
    <xf numFmtId="3" fontId="25" fillId="0" borderId="36" xfId="0" applyNumberFormat="1" applyFont="1" applyBorder="1" applyAlignment="1">
      <alignment horizontal="right" vertical="center" wrapText="1"/>
    </xf>
    <xf numFmtId="165" fontId="26" fillId="0" borderId="36" xfId="226" applyNumberFormat="1" applyFont="1" applyFill="1" applyBorder="1" applyAlignment="1">
      <alignment horizontal="right" vertical="center" wrapText="1"/>
    </xf>
    <xf numFmtId="3" fontId="25" fillId="0" borderId="38" xfId="0" applyNumberFormat="1" applyFont="1" applyBorder="1" applyAlignment="1">
      <alignment horizontal="right" vertical="center" wrapText="1"/>
    </xf>
    <xf numFmtId="165" fontId="26" fillId="0" borderId="39" xfId="226" applyNumberFormat="1" applyFont="1" applyFill="1" applyBorder="1" applyAlignment="1">
      <alignment horizontal="right" vertical="center" wrapText="1"/>
    </xf>
    <xf numFmtId="0" fontId="36" fillId="0" borderId="9" xfId="0" applyFont="1" applyBorder="1"/>
    <xf numFmtId="3" fontId="28" fillId="0" borderId="13" xfId="0" applyNumberFormat="1" applyFont="1" applyBorder="1" applyAlignment="1">
      <alignment horizontal="right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0" fontId="19" fillId="0" borderId="0" xfId="21" applyFont="1"/>
    <xf numFmtId="0" fontId="21" fillId="0" borderId="0" xfId="0" applyFont="1" applyAlignment="1">
      <alignment vertical="center"/>
    </xf>
    <xf numFmtId="167" fontId="25" fillId="0" borderId="8" xfId="0" applyNumberFormat="1" applyFont="1" applyBorder="1" applyAlignment="1">
      <alignment horizontal="right" vertical="center" wrapText="1"/>
    </xf>
    <xf numFmtId="167" fontId="25" fillId="0" borderId="0" xfId="0" applyNumberFormat="1" applyFont="1" applyAlignment="1">
      <alignment horizontal="right" vertical="center" wrapText="1"/>
    </xf>
    <xf numFmtId="167" fontId="28" fillId="0" borderId="10" xfId="0" applyNumberFormat="1" applyFont="1" applyBorder="1" applyAlignment="1">
      <alignment horizontal="right" vertical="center" wrapText="1"/>
    </xf>
    <xf numFmtId="167" fontId="28" fillId="0" borderId="13" xfId="0" applyNumberFormat="1" applyFont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8" fillId="0" borderId="18" xfId="0" applyFont="1" applyBorder="1" applyAlignment="1">
      <alignment horizontal="right" vertical="center" wrapText="1"/>
    </xf>
    <xf numFmtId="3" fontId="28" fillId="0" borderId="18" xfId="0" applyNumberFormat="1" applyFont="1" applyBorder="1" applyAlignment="1">
      <alignment horizontal="right" vertical="center" wrapText="1"/>
    </xf>
    <xf numFmtId="165" fontId="26" fillId="0" borderId="0" xfId="0" applyNumberFormat="1" applyFont="1" applyAlignment="1">
      <alignment horizontal="right" vertical="center" wrapText="1"/>
    </xf>
    <xf numFmtId="165" fontId="29" fillId="0" borderId="18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justify" vertical="center"/>
    </xf>
    <xf numFmtId="0" fontId="40" fillId="0" borderId="0" xfId="238" applyFont="1" applyAlignment="1" applyProtection="1">
      <alignment vertical="center"/>
    </xf>
    <xf numFmtId="0" fontId="21" fillId="0" borderId="0" xfId="0" applyFont="1"/>
    <xf numFmtId="0" fontId="21" fillId="0" borderId="0" xfId="0" applyFont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28" fillId="3" borderId="45" xfId="0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right" vertical="center"/>
    </xf>
    <xf numFmtId="3" fontId="25" fillId="0" borderId="18" xfId="0" applyNumberFormat="1" applyFont="1" applyBorder="1" applyAlignment="1">
      <alignment horizontal="right" vertical="center"/>
    </xf>
    <xf numFmtId="0" fontId="1" fillId="0" borderId="0" xfId="12" applyFont="1" applyFill="1" applyAlignment="1" applyProtection="1">
      <alignment horizontal="left" vertical="center"/>
    </xf>
    <xf numFmtId="0" fontId="38" fillId="0" borderId="0" xfId="21" applyFont="1" applyAlignment="1">
      <alignment horizontal="center" vertical="center" wrapText="1"/>
    </xf>
    <xf numFmtId="0" fontId="37" fillId="0" borderId="0" xfId="21" applyFont="1" applyAlignment="1">
      <alignment horizontal="center" vertical="center" wrapText="1"/>
    </xf>
    <xf numFmtId="165" fontId="26" fillId="0" borderId="0" xfId="226" applyNumberFormat="1" applyFont="1" applyFill="1" applyAlignment="1">
      <alignment horizontal="right" vertical="center" wrapText="1"/>
    </xf>
    <xf numFmtId="165" fontId="26" fillId="0" borderId="24" xfId="226" applyNumberFormat="1" applyFont="1" applyFill="1" applyBorder="1" applyAlignment="1">
      <alignment horizontal="right" vertical="center" wrapText="1"/>
    </xf>
    <xf numFmtId="165" fontId="29" fillId="0" borderId="13" xfId="226" applyNumberFormat="1" applyFont="1" applyFill="1" applyBorder="1" applyAlignment="1">
      <alignment horizontal="right" vertical="center" wrapText="1"/>
    </xf>
    <xf numFmtId="165" fontId="26" fillId="0" borderId="0" xfId="226" quotePrefix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166" fontId="21" fillId="0" borderId="0" xfId="0" applyNumberFormat="1" applyFont="1"/>
    <xf numFmtId="0" fontId="38" fillId="0" borderId="0" xfId="21" applyFont="1" applyAlignment="1">
      <alignment horizontal="center" vertical="center"/>
    </xf>
    <xf numFmtId="0" fontId="38" fillId="0" borderId="0" xfId="21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38" fillId="0" borderId="0" xfId="21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8" fillId="0" borderId="0" xfId="21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43" fillId="0" borderId="0" xfId="0" applyFont="1"/>
    <xf numFmtId="0" fontId="25" fillId="3" borderId="20" xfId="0" applyFont="1" applyFill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right" vertical="center" wrapText="1"/>
    </xf>
    <xf numFmtId="3" fontId="25" fillId="0" borderId="6" xfId="0" applyNumberFormat="1" applyFont="1" applyBorder="1" applyAlignment="1">
      <alignment horizontal="right" vertical="center" wrapText="1"/>
    </xf>
    <xf numFmtId="3" fontId="28" fillId="0" borderId="9" xfId="0" applyNumberFormat="1" applyFont="1" applyBorder="1" applyAlignment="1">
      <alignment horizontal="right" vertical="center" wrapText="1"/>
    </xf>
    <xf numFmtId="3" fontId="39" fillId="0" borderId="10" xfId="21" applyNumberFormat="1" applyFont="1" applyBorder="1"/>
    <xf numFmtId="3" fontId="39" fillId="0" borderId="9" xfId="21" applyNumberFormat="1" applyFont="1" applyBorder="1"/>
    <xf numFmtId="3" fontId="39" fillId="0" borderId="13" xfId="21" applyNumberFormat="1" applyFont="1" applyBorder="1"/>
    <xf numFmtId="3" fontId="35" fillId="0" borderId="8" xfId="21" applyNumberFormat="1" applyFont="1" applyBorder="1"/>
    <xf numFmtId="3" fontId="35" fillId="0" borderId="6" xfId="21" applyNumberFormat="1" applyFont="1" applyBorder="1"/>
    <xf numFmtId="3" fontId="35" fillId="0" borderId="0" xfId="21" applyNumberFormat="1" applyFont="1"/>
    <xf numFmtId="167" fontId="25" fillId="0" borderId="47" xfId="0" applyNumberFormat="1" applyFont="1" applyBorder="1" applyAlignment="1">
      <alignment horizontal="right" vertical="center" wrapText="1"/>
    </xf>
    <xf numFmtId="167" fontId="27" fillId="0" borderId="47" xfId="0" applyNumberFormat="1" applyFont="1" applyBorder="1" applyAlignment="1">
      <alignment horizontal="right" vertical="center" wrapText="1"/>
    </xf>
    <xf numFmtId="167" fontId="25" fillId="0" borderId="46" xfId="0" applyNumberFormat="1" applyFont="1" applyBorder="1" applyAlignment="1">
      <alignment horizontal="right" vertical="center" wrapText="1"/>
    </xf>
    <xf numFmtId="167" fontId="28" fillId="0" borderId="48" xfId="0" applyNumberFormat="1" applyFont="1" applyBorder="1" applyAlignment="1">
      <alignment horizontal="right" vertical="center" wrapText="1"/>
    </xf>
    <xf numFmtId="167" fontId="28" fillId="0" borderId="49" xfId="0" applyNumberFormat="1" applyFont="1" applyBorder="1" applyAlignment="1">
      <alignment horizontal="right" vertical="center" wrapText="1"/>
    </xf>
    <xf numFmtId="167" fontId="27" fillId="0" borderId="8" xfId="0" applyNumberFormat="1" applyFont="1" applyBorder="1" applyAlignment="1">
      <alignment horizontal="right" vertical="center" wrapText="1"/>
    </xf>
    <xf numFmtId="167" fontId="27" fillId="0" borderId="46" xfId="0" applyNumberFormat="1" applyFont="1" applyBorder="1" applyAlignment="1">
      <alignment horizontal="right" vertical="center" wrapText="1"/>
    </xf>
    <xf numFmtId="3" fontId="28" fillId="0" borderId="51" xfId="0" applyNumberFormat="1" applyFont="1" applyBorder="1" applyAlignment="1">
      <alignment horizontal="right" vertical="center" wrapText="1"/>
    </xf>
    <xf numFmtId="165" fontId="29" fillId="0" borderId="18" xfId="226" applyNumberFormat="1" applyFont="1" applyFill="1" applyBorder="1" applyAlignment="1">
      <alignment horizontal="right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3" fontId="28" fillId="0" borderId="42" xfId="0" applyNumberFormat="1" applyFont="1" applyBorder="1" applyAlignment="1">
      <alignment horizontal="right" vertical="center" wrapText="1"/>
    </xf>
    <xf numFmtId="165" fontId="29" fillId="0" borderId="35" xfId="226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8" fillId="0" borderId="18" xfId="0" applyFont="1" applyBorder="1" applyAlignment="1">
      <alignment vertical="center"/>
    </xf>
    <xf numFmtId="166" fontId="21" fillId="0" borderId="12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3" fontId="21" fillId="0" borderId="7" xfId="0" applyNumberFormat="1" applyFont="1" applyBorder="1"/>
    <xf numFmtId="3" fontId="21" fillId="0" borderId="8" xfId="0" applyNumberFormat="1" applyFont="1" applyBorder="1"/>
    <xf numFmtId="3" fontId="36" fillId="0" borderId="16" xfId="0" applyNumberFormat="1" applyFont="1" applyBorder="1"/>
    <xf numFmtId="3" fontId="36" fillId="0" borderId="42" xfId="0" applyNumberFormat="1" applyFont="1" applyBorder="1"/>
    <xf numFmtId="166" fontId="36" fillId="0" borderId="18" xfId="0" applyNumberFormat="1" applyFont="1" applyBorder="1"/>
    <xf numFmtId="3" fontId="27" fillId="0" borderId="0" xfId="0" applyNumberFormat="1" applyFont="1" applyAlignment="1">
      <alignment horizontal="right" vertical="center" wrapText="1"/>
    </xf>
    <xf numFmtId="165" fontId="44" fillId="0" borderId="0" xfId="226" applyNumberFormat="1" applyFont="1" applyFill="1" applyAlignment="1">
      <alignment horizontal="right" vertical="center" wrapText="1"/>
    </xf>
    <xf numFmtId="3" fontId="27" fillId="0" borderId="8" xfId="0" applyNumberFormat="1" applyFont="1" applyBorder="1" applyAlignment="1">
      <alignment horizontal="right" vertical="center" wrapText="1"/>
    </xf>
    <xf numFmtId="165" fontId="44" fillId="0" borderId="0" xfId="226" applyNumberFormat="1" applyFont="1" applyFill="1" applyBorder="1" applyAlignment="1">
      <alignment horizontal="right" vertical="center" wrapText="1"/>
    </xf>
    <xf numFmtId="165" fontId="44" fillId="0" borderId="6" xfId="226" applyNumberFormat="1" applyFont="1" applyFill="1" applyBorder="1" applyAlignment="1">
      <alignment horizontal="right" vertical="center" wrapText="1"/>
    </xf>
    <xf numFmtId="3" fontId="27" fillId="0" borderId="24" xfId="0" applyNumberFormat="1" applyFont="1" applyBorder="1" applyAlignment="1">
      <alignment horizontal="right" vertical="center" wrapText="1"/>
    </xf>
    <xf numFmtId="3" fontId="27" fillId="0" borderId="26" xfId="0" applyNumberFormat="1" applyFont="1" applyBorder="1" applyAlignment="1">
      <alignment horizontal="right" vertical="center" wrapText="1"/>
    </xf>
    <xf numFmtId="165" fontId="44" fillId="0" borderId="27" xfId="226" applyNumberFormat="1" applyFont="1" applyFill="1" applyBorder="1" applyAlignment="1">
      <alignment horizontal="right" vertical="center" wrapText="1"/>
    </xf>
    <xf numFmtId="3" fontId="23" fillId="0" borderId="42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165" fontId="45" fillId="0" borderId="35" xfId="226" applyNumberFormat="1" applyFont="1" applyFill="1" applyBorder="1" applyAlignment="1">
      <alignment horizontal="right" vertical="center" wrapText="1"/>
    </xf>
    <xf numFmtId="165" fontId="45" fillId="0" borderId="18" xfId="226" applyNumberFormat="1" applyFont="1" applyFill="1" applyBorder="1" applyAlignment="1">
      <alignment horizontal="right" vertical="center" wrapText="1"/>
    </xf>
    <xf numFmtId="165" fontId="44" fillId="0" borderId="24" xfId="226" applyNumberFormat="1" applyFont="1" applyFill="1" applyBorder="1" applyAlignment="1">
      <alignment horizontal="right" vertical="center" wrapText="1"/>
    </xf>
    <xf numFmtId="0" fontId="28" fillId="3" borderId="59" xfId="0" applyFont="1" applyFill="1" applyBorder="1" applyAlignment="1">
      <alignment horizontal="center" vertical="center" wrapText="1"/>
    </xf>
    <xf numFmtId="0" fontId="28" fillId="3" borderId="50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25" fillId="0" borderId="8" xfId="0" applyNumberFormat="1" applyFont="1" applyBorder="1" applyAlignment="1">
      <alignment horizontal="right" vertical="center"/>
    </xf>
    <xf numFmtId="0" fontId="25" fillId="0" borderId="35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3" fontId="25" fillId="0" borderId="16" xfId="0" applyNumberFormat="1" applyFont="1" applyBorder="1" applyAlignment="1">
      <alignment horizontal="right" vertical="center"/>
    </xf>
    <xf numFmtId="3" fontId="25" fillId="0" borderId="42" xfId="0" applyNumberFormat="1" applyFont="1" applyBorder="1" applyAlignment="1">
      <alignment horizontal="right" vertical="center"/>
    </xf>
    <xf numFmtId="0" fontId="27" fillId="0" borderId="40" xfId="0" applyFont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165" fontId="29" fillId="0" borderId="9" xfId="226" applyNumberFormat="1" applyFont="1" applyFill="1" applyBorder="1" applyAlignment="1">
      <alignment horizontal="right" vertical="center" wrapText="1"/>
    </xf>
    <xf numFmtId="3" fontId="25" fillId="0" borderId="56" xfId="0" applyNumberFormat="1" applyFont="1" applyBorder="1" applyAlignment="1">
      <alignment horizontal="right" vertical="center" wrapText="1"/>
    </xf>
    <xf numFmtId="165" fontId="26" fillId="0" borderId="56" xfId="226" applyNumberFormat="1" applyFont="1" applyFill="1" applyBorder="1" applyAlignment="1">
      <alignment horizontal="right" vertical="center" wrapText="1"/>
    </xf>
    <xf numFmtId="165" fontId="26" fillId="0" borderId="26" xfId="226" applyNumberFormat="1" applyFont="1" applyFill="1" applyBorder="1" applyAlignment="1">
      <alignment horizontal="right" vertical="center" wrapText="1"/>
    </xf>
    <xf numFmtId="3" fontId="25" fillId="0" borderId="7" xfId="0" applyNumberFormat="1" applyFont="1" applyBorder="1" applyAlignment="1">
      <alignment horizontal="right" vertical="center" wrapText="1"/>
    </xf>
    <xf numFmtId="165" fontId="26" fillId="0" borderId="7" xfId="226" applyNumberFormat="1" applyFont="1" applyFill="1" applyBorder="1" applyAlignment="1">
      <alignment horizontal="right" vertical="center" wrapText="1"/>
    </xf>
    <xf numFmtId="165" fontId="26" fillId="0" borderId="8" xfId="226" applyNumberFormat="1" applyFont="1" applyFill="1" applyBorder="1" applyAlignment="1">
      <alignment horizontal="right" vertical="center" wrapText="1"/>
    </xf>
    <xf numFmtId="165" fontId="26" fillId="0" borderId="7" xfId="226" quotePrefix="1" applyNumberFormat="1" applyFont="1" applyFill="1" applyBorder="1" applyAlignment="1">
      <alignment horizontal="right" vertical="center" wrapText="1"/>
    </xf>
    <xf numFmtId="3" fontId="28" fillId="0" borderId="16" xfId="0" applyNumberFormat="1" applyFont="1" applyBorder="1" applyAlignment="1">
      <alignment horizontal="right" vertical="center" wrapText="1"/>
    </xf>
    <xf numFmtId="165" fontId="29" fillId="0" borderId="16" xfId="226" applyNumberFormat="1" applyFont="1" applyFill="1" applyBorder="1" applyAlignment="1">
      <alignment horizontal="right" vertical="center" wrapText="1"/>
    </xf>
    <xf numFmtId="165" fontId="29" fillId="0" borderId="42" xfId="226" applyNumberFormat="1" applyFont="1" applyFill="1" applyBorder="1" applyAlignment="1">
      <alignment horizontal="right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right" vertical="center" wrapText="1"/>
    </xf>
    <xf numFmtId="165" fontId="26" fillId="0" borderId="6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 wrapText="1"/>
    </xf>
    <xf numFmtId="165" fontId="29" fillId="0" borderId="35" xfId="0" applyNumberFormat="1" applyFont="1" applyBorder="1" applyAlignment="1">
      <alignment horizontal="right" vertical="center" wrapText="1"/>
    </xf>
    <xf numFmtId="165" fontId="44" fillId="0" borderId="6" xfId="226" quotePrefix="1" applyNumberFormat="1" applyFont="1" applyFill="1" applyBorder="1" applyAlignment="1">
      <alignment horizontal="right" vertical="center" wrapText="1"/>
    </xf>
    <xf numFmtId="165" fontId="44" fillId="0" borderId="0" xfId="226" quotePrefix="1" applyNumberFormat="1" applyFont="1" applyFill="1" applyBorder="1" applyAlignment="1">
      <alignment horizontal="right" vertical="center" wrapText="1"/>
    </xf>
    <xf numFmtId="0" fontId="46" fillId="0" borderId="0" xfId="0" applyFont="1"/>
    <xf numFmtId="0" fontId="46" fillId="0" borderId="8" xfId="0" applyFont="1" applyBorder="1"/>
    <xf numFmtId="3" fontId="25" fillId="0" borderId="18" xfId="0" applyNumberFormat="1" applyFont="1" applyBorder="1" applyAlignment="1">
      <alignment horizontal="right" vertical="center" wrapText="1"/>
    </xf>
    <xf numFmtId="3" fontId="27" fillId="0" borderId="22" xfId="0" applyNumberFormat="1" applyFont="1" applyBorder="1" applyAlignment="1">
      <alignment horizontal="right" vertical="center" wrapText="1"/>
    </xf>
    <xf numFmtId="3" fontId="25" fillId="0" borderId="26" xfId="0" applyNumberFormat="1" applyFont="1" applyBorder="1" applyAlignment="1">
      <alignment horizontal="right" vertical="center"/>
    </xf>
    <xf numFmtId="0" fontId="27" fillId="0" borderId="24" xfId="0" applyFont="1" applyBorder="1" applyAlignment="1">
      <alignment vertical="center" wrapText="1"/>
    </xf>
    <xf numFmtId="167" fontId="25" fillId="0" borderId="6" xfId="0" applyNumberFormat="1" applyFont="1" applyBorder="1" applyAlignment="1">
      <alignment horizontal="right" vertical="center" wrapText="1"/>
    </xf>
    <xf numFmtId="0" fontId="42" fillId="0" borderId="0" xfId="0" applyFont="1"/>
    <xf numFmtId="0" fontId="25" fillId="3" borderId="42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47" fillId="0" borderId="0" xfId="21" applyFont="1" applyAlignment="1">
      <alignment vertical="center"/>
    </xf>
    <xf numFmtId="0" fontId="48" fillId="3" borderId="0" xfId="21" applyFont="1" applyFill="1" applyAlignment="1">
      <alignment vertical="center"/>
    </xf>
    <xf numFmtId="9" fontId="38" fillId="0" borderId="0" xfId="226" applyFont="1" applyAlignment="1">
      <alignment horizontal="left" vertical="center"/>
    </xf>
    <xf numFmtId="9" fontId="38" fillId="0" borderId="0" xfId="226" applyFont="1" applyAlignment="1">
      <alignment vertical="center"/>
    </xf>
    <xf numFmtId="9" fontId="38" fillId="0" borderId="0" xfId="226" applyFont="1" applyAlignment="1">
      <alignment horizontal="center" vertical="center"/>
    </xf>
    <xf numFmtId="9" fontId="37" fillId="0" borderId="0" xfId="226" applyFont="1" applyAlignment="1">
      <alignment horizontal="left" vertical="center"/>
    </xf>
    <xf numFmtId="9" fontId="1" fillId="0" borderId="0" xfId="226" applyFont="1"/>
    <xf numFmtId="0" fontId="27" fillId="0" borderId="6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167" fontId="28" fillId="0" borderId="9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165" fontId="45" fillId="0" borderId="9" xfId="226" applyNumberFormat="1" applyFont="1" applyFill="1" applyBorder="1" applyAlignment="1">
      <alignment horizontal="right" vertical="center" wrapText="1"/>
    </xf>
    <xf numFmtId="165" fontId="45" fillId="0" borderId="13" xfId="226" applyNumberFormat="1" applyFont="1" applyFill="1" applyBorder="1" applyAlignment="1">
      <alignment horizontal="right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49" fillId="0" borderId="0" xfId="21" applyFont="1" applyAlignment="1">
      <alignment vertical="center"/>
    </xf>
    <xf numFmtId="0" fontId="50" fillId="0" borderId="0" xfId="238" applyFont="1" applyAlignment="1" applyProtection="1">
      <alignment vertical="center"/>
    </xf>
    <xf numFmtId="0" fontId="49" fillId="0" borderId="0" xfId="238" applyFont="1" applyAlignment="1" applyProtection="1"/>
    <xf numFmtId="0" fontId="49" fillId="0" borderId="0" xfId="0" applyFont="1"/>
    <xf numFmtId="0" fontId="51" fillId="0" borderId="0" xfId="238" applyFont="1" applyAlignment="1" applyProtection="1"/>
    <xf numFmtId="0" fontId="50" fillId="0" borderId="0" xfId="238" applyFont="1" applyAlignment="1" applyProtection="1"/>
    <xf numFmtId="9" fontId="51" fillId="0" borderId="0" xfId="238" applyNumberFormat="1" applyFont="1" applyAlignment="1" applyProtection="1"/>
    <xf numFmtId="0" fontId="52" fillId="0" borderId="0" xfId="0" applyFont="1"/>
    <xf numFmtId="9" fontId="50" fillId="0" borderId="0" xfId="238" applyNumberFormat="1" applyFont="1" applyAlignment="1" applyProtection="1"/>
    <xf numFmtId="0" fontId="52" fillId="0" borderId="68" xfId="0" applyFont="1" applyBorder="1"/>
    <xf numFmtId="0" fontId="54" fillId="0" borderId="0" xfId="21" applyFont="1" applyAlignment="1">
      <alignment horizontal="center" vertical="center"/>
    </xf>
    <xf numFmtId="0" fontId="53" fillId="5" borderId="0" xfId="21" applyFont="1" applyFill="1" applyAlignment="1">
      <alignment horizontal="center" vertical="center"/>
    </xf>
    <xf numFmtId="9" fontId="55" fillId="4" borderId="0" xfId="226" applyFont="1" applyFill="1" applyAlignment="1">
      <alignment horizontal="center" vertical="center"/>
    </xf>
    <xf numFmtId="165" fontId="26" fillId="3" borderId="35" xfId="226" applyNumberFormat="1" applyFont="1" applyFill="1" applyBorder="1" applyAlignment="1">
      <alignment horizontal="center" vertical="center" wrapText="1"/>
    </xf>
    <xf numFmtId="165" fontId="26" fillId="3" borderId="69" xfId="226" applyNumberFormat="1" applyFont="1" applyFill="1" applyBorder="1" applyAlignment="1">
      <alignment horizontal="center" vertical="center" wrapText="1"/>
    </xf>
    <xf numFmtId="165" fontId="26" fillId="3" borderId="9" xfId="226" applyNumberFormat="1" applyFont="1" applyFill="1" applyBorder="1" applyAlignment="1">
      <alignment horizontal="center" vertical="center" wrapText="1"/>
    </xf>
    <xf numFmtId="165" fontId="26" fillId="3" borderId="13" xfId="226" applyNumberFormat="1" applyFont="1" applyFill="1" applyBorder="1" applyAlignment="1">
      <alignment horizontal="center" vertical="center" wrapText="1"/>
    </xf>
    <xf numFmtId="167" fontId="27" fillId="0" borderId="0" xfId="0" applyNumberFormat="1" applyFont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0" fontId="28" fillId="0" borderId="13" xfId="0" applyFont="1" applyBorder="1" applyAlignment="1">
      <alignment horizontal="right" vertical="center" wrapText="1"/>
    </xf>
    <xf numFmtId="165" fontId="29" fillId="0" borderId="13" xfId="0" applyNumberFormat="1" applyFont="1" applyBorder="1" applyAlignment="1">
      <alignment horizontal="right" vertical="center" wrapText="1"/>
    </xf>
    <xf numFmtId="165" fontId="29" fillId="0" borderId="9" xfId="0" applyNumberFormat="1" applyFont="1" applyBorder="1" applyAlignment="1">
      <alignment horizontal="right" vertical="center" wrapText="1"/>
    </xf>
    <xf numFmtId="165" fontId="26" fillId="3" borderId="70" xfId="226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165" fontId="26" fillId="3" borderId="29" xfId="226" applyNumberFormat="1" applyFont="1" applyFill="1" applyBorder="1" applyAlignment="1">
      <alignment horizontal="center" vertical="center" wrapText="1"/>
    </xf>
    <xf numFmtId="165" fontId="26" fillId="3" borderId="25" xfId="226" applyNumberFormat="1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right" vertical="center" wrapText="1"/>
    </xf>
    <xf numFmtId="0" fontId="56" fillId="3" borderId="9" xfId="0" applyFont="1" applyFill="1" applyBorder="1" applyAlignment="1">
      <alignment horizontal="left" vertical="center" wrapText="1"/>
    </xf>
    <xf numFmtId="0" fontId="27" fillId="0" borderId="71" xfId="0" applyFont="1" applyBorder="1" applyAlignment="1">
      <alignment vertical="center" wrapText="1"/>
    </xf>
    <xf numFmtId="0" fontId="27" fillId="0" borderId="72" xfId="0" applyFont="1" applyBorder="1" applyAlignment="1">
      <alignment vertical="center" wrapText="1"/>
    </xf>
    <xf numFmtId="1" fontId="58" fillId="6" borderId="0" xfId="0" applyNumberFormat="1" applyFont="1" applyFill="1" applyAlignment="1">
      <alignment horizontal="right"/>
    </xf>
    <xf numFmtId="1" fontId="58" fillId="0" borderId="0" xfId="0" applyNumberFormat="1" applyFont="1" applyAlignment="1">
      <alignment horizontal="right"/>
    </xf>
    <xf numFmtId="1" fontId="59" fillId="7" borderId="0" xfId="0" applyNumberFormat="1" applyFont="1" applyFill="1" applyAlignment="1">
      <alignment horizontal="right"/>
    </xf>
    <xf numFmtId="1" fontId="58" fillId="7" borderId="0" xfId="0" applyNumberFormat="1" applyFont="1" applyFill="1" applyAlignment="1">
      <alignment horizontal="right"/>
    </xf>
    <xf numFmtId="1" fontId="59" fillId="7" borderId="13" xfId="0" applyNumberFormat="1" applyFont="1" applyFill="1" applyBorder="1" applyAlignment="1">
      <alignment horizontal="right"/>
    </xf>
    <xf numFmtId="1" fontId="59" fillId="0" borderId="13" xfId="0" applyNumberFormat="1" applyFont="1" applyBorder="1" applyAlignment="1">
      <alignment horizontal="right"/>
    </xf>
    <xf numFmtId="0" fontId="60" fillId="0" borderId="0" xfId="21" applyFont="1"/>
    <xf numFmtId="0" fontId="28" fillId="0" borderId="73" xfId="0" applyFont="1" applyBorder="1" applyAlignment="1">
      <alignment vertical="center"/>
    </xf>
    <xf numFmtId="3" fontId="28" fillId="0" borderId="74" xfId="0" applyNumberFormat="1" applyFont="1" applyBorder="1" applyAlignment="1">
      <alignment horizontal="right" vertical="center" wrapText="1"/>
    </xf>
    <xf numFmtId="3" fontId="28" fillId="0" borderId="73" xfId="0" applyNumberFormat="1" applyFont="1" applyBorder="1" applyAlignment="1">
      <alignment horizontal="right" vertical="center" wrapText="1"/>
    </xf>
    <xf numFmtId="165" fontId="29" fillId="0" borderId="75" xfId="226" applyNumberFormat="1" applyFont="1" applyFill="1" applyBorder="1" applyAlignment="1">
      <alignment horizontal="right" vertical="center" wrapText="1"/>
    </xf>
    <xf numFmtId="165" fontId="29" fillId="0" borderId="73" xfId="226" applyNumberFormat="1" applyFont="1" applyFill="1" applyBorder="1" applyAlignment="1">
      <alignment horizontal="right" vertical="center" wrapText="1"/>
    </xf>
    <xf numFmtId="1" fontId="59" fillId="7" borderId="9" xfId="0" applyNumberFormat="1" applyFont="1" applyFill="1" applyBorder="1" applyAlignment="1">
      <alignment horizontal="left"/>
    </xf>
    <xf numFmtId="0" fontId="12" fillId="3" borderId="0" xfId="21" applyFont="1" applyFill="1" applyAlignment="1">
      <alignment horizontal="left" vertical="center" indent="4"/>
    </xf>
    <xf numFmtId="0" fontId="24" fillId="3" borderId="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6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4" fillId="3" borderId="64" xfId="0" applyFont="1" applyFill="1" applyBorder="1" applyAlignment="1">
      <alignment horizontal="center" vertical="center" wrapText="1"/>
    </xf>
    <xf numFmtId="0" fontId="24" fillId="3" borderId="66" xfId="0" applyFont="1" applyFill="1" applyBorder="1" applyAlignment="1">
      <alignment horizontal="center" vertical="center" wrapText="1"/>
    </xf>
    <xf numFmtId="0" fontId="24" fillId="3" borderId="67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" xfId="0" applyBorder="1"/>
    <xf numFmtId="0" fontId="23" fillId="0" borderId="31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0" fillId="0" borderId="39" xfId="0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5" xfId="0" applyFont="1" applyFill="1" applyBorder="1" applyAlignment="1">
      <alignment horizontal="center" vertical="center" wrapText="1"/>
    </xf>
    <xf numFmtId="0" fontId="56" fillId="3" borderId="57" xfId="0" applyFont="1" applyFill="1" applyBorder="1" applyAlignment="1">
      <alignment horizontal="center" vertical="center" wrapText="1"/>
    </xf>
    <xf numFmtId="0" fontId="57" fillId="3" borderId="54" xfId="0" applyFont="1" applyFill="1" applyBorder="1" applyAlignment="1">
      <alignment horizontal="center" vertical="center" wrapText="1"/>
    </xf>
    <xf numFmtId="0" fontId="57" fillId="3" borderId="10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53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56" xfId="0" applyFont="1" applyFill="1" applyBorder="1" applyAlignment="1">
      <alignment horizontal="center" vertical="center" wrapText="1"/>
    </xf>
    <xf numFmtId="0" fontId="28" fillId="3" borderId="57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8" fillId="3" borderId="60" xfId="0" applyFont="1" applyFill="1" applyBorder="1" applyAlignment="1">
      <alignment horizontal="center" vertical="center" wrapText="1"/>
    </xf>
    <xf numFmtId="0" fontId="28" fillId="3" borderId="61" xfId="0" applyFont="1" applyFill="1" applyBorder="1" applyAlignment="1">
      <alignment horizontal="center" vertical="center" wrapText="1"/>
    </xf>
    <xf numFmtId="0" fontId="28" fillId="3" borderId="62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3" borderId="63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9" fontId="38" fillId="0" borderId="0" xfId="226" applyFont="1" applyAlignment="1">
      <alignment horizontal="left" vertical="center" wrapText="1"/>
    </xf>
    <xf numFmtId="0" fontId="38" fillId="0" borderId="0" xfId="21" applyFont="1" applyAlignment="1">
      <alignment horizontal="left" vertical="center" wrapText="1"/>
    </xf>
    <xf numFmtId="0" fontId="0" fillId="0" borderId="0" xfId="0" applyAlignment="1">
      <alignment horizontal="left"/>
    </xf>
    <xf numFmtId="0" fontId="28" fillId="3" borderId="12" xfId="0" applyFont="1" applyFill="1" applyBorder="1" applyAlignment="1">
      <alignment horizontal="center" vertical="center" wrapText="1"/>
    </xf>
    <xf numFmtId="0" fontId="28" fillId="3" borderId="64" xfId="0" applyFont="1" applyFill="1" applyBorder="1" applyAlignment="1">
      <alignment horizontal="center" vertical="center" wrapText="1"/>
    </xf>
    <xf numFmtId="0" fontId="28" fillId="3" borderId="65" xfId="0" applyFont="1" applyFill="1" applyBorder="1" applyAlignment="1">
      <alignment horizontal="center" vertical="center" wrapText="1"/>
    </xf>
    <xf numFmtId="0" fontId="28" fillId="3" borderId="66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25" fillId="3" borderId="6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3" xfId="0" applyFill="1" applyBorder="1"/>
    <xf numFmtId="0" fontId="25" fillId="3" borderId="38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67" xfId="0" applyFont="1" applyFill="1" applyBorder="1" applyAlignment="1">
      <alignment horizontal="center" vertical="center" wrapText="1"/>
    </xf>
  </cellXfs>
  <cellStyles count="278">
    <cellStyle name="%" xfId="1" xr:uid="{00000000-0005-0000-0000-000000000000}"/>
    <cellStyle name="% 2" xfId="266" xr:uid="{00000000-0005-0000-0000-000001000000}"/>
    <cellStyle name="% 3" xfId="2" xr:uid="{00000000-0005-0000-0000-000002000000}"/>
    <cellStyle name="% 3 2" xfId="3" xr:uid="{00000000-0005-0000-0000-000003000000}"/>
    <cellStyle name="CABECALHO" xfId="4" xr:uid="{00000000-0005-0000-0000-000004000000}"/>
    <cellStyle name="Comma 2" xfId="5" xr:uid="{00000000-0005-0000-0000-000005000000}"/>
    <cellStyle name="Comma 2 2" xfId="6" xr:uid="{00000000-0005-0000-0000-000006000000}"/>
    <cellStyle name="Comma 3" xfId="7" xr:uid="{00000000-0005-0000-0000-000007000000}"/>
    <cellStyle name="Comma 3 2" xfId="240" xr:uid="{00000000-0005-0000-0000-000008000000}"/>
    <cellStyle name="Currency 2" xfId="8" xr:uid="{00000000-0005-0000-0000-000009000000}"/>
    <cellStyle name="Currency 2 2" xfId="236" xr:uid="{00000000-0005-0000-0000-00000A000000}"/>
    <cellStyle name="Currency 2 2 2" xfId="273" xr:uid="{00000000-0005-0000-0000-00000B000000}"/>
    <cellStyle name="Currency 2 3" xfId="269" xr:uid="{00000000-0005-0000-0000-00000C000000}"/>
    <cellStyle name="Currency 2 3 2" xfId="276" xr:uid="{00000000-0005-0000-0000-00000D000000}"/>
    <cellStyle name="Currency 2 4" xfId="272" xr:uid="{00000000-0005-0000-0000-00000E000000}"/>
    <cellStyle name="Currency 3" xfId="268" xr:uid="{00000000-0005-0000-0000-00000F000000}"/>
    <cellStyle name="Currency 3 2" xfId="275" xr:uid="{00000000-0005-0000-0000-000010000000}"/>
    <cellStyle name="DADOS" xfId="9" xr:uid="{00000000-0005-0000-0000-000011000000}"/>
    <cellStyle name="Hiperligação" xfId="238" builtinId="8"/>
    <cellStyle name="Hyperlink 2" xfId="10" xr:uid="{00000000-0005-0000-0000-000013000000}"/>
    <cellStyle name="Hyperlink 2 2" xfId="11" xr:uid="{00000000-0005-0000-0000-000014000000}"/>
    <cellStyle name="Hyperlink 3" xfId="12" xr:uid="{00000000-0005-0000-0000-000015000000}"/>
    <cellStyle name="Normal" xfId="0" builtinId="0"/>
    <cellStyle name="Normal - Style1" xfId="13" xr:uid="{00000000-0005-0000-0000-000017000000}"/>
    <cellStyle name="Normal - Style2" xfId="14" xr:uid="{00000000-0005-0000-0000-000018000000}"/>
    <cellStyle name="Normal - Style3" xfId="15" xr:uid="{00000000-0005-0000-0000-000019000000}"/>
    <cellStyle name="Normal - Style4" xfId="16" xr:uid="{00000000-0005-0000-0000-00001A000000}"/>
    <cellStyle name="Normal - Style5" xfId="17" xr:uid="{00000000-0005-0000-0000-00001B000000}"/>
    <cellStyle name="Normal - Style6" xfId="18" xr:uid="{00000000-0005-0000-0000-00001C000000}"/>
    <cellStyle name="Normal - Style7" xfId="19" xr:uid="{00000000-0005-0000-0000-00001D000000}"/>
    <cellStyle name="Normal - Style8" xfId="20" xr:uid="{00000000-0005-0000-0000-00001E000000}"/>
    <cellStyle name="Normal 10" xfId="21" xr:uid="{00000000-0005-0000-0000-00001F000000}"/>
    <cellStyle name="Normal 10 2" xfId="22" xr:uid="{00000000-0005-0000-0000-000020000000}"/>
    <cellStyle name="Normal 100" xfId="23" xr:uid="{00000000-0005-0000-0000-000021000000}"/>
    <cellStyle name="Normal 101" xfId="24" xr:uid="{00000000-0005-0000-0000-000022000000}"/>
    <cellStyle name="Normal 102" xfId="25" xr:uid="{00000000-0005-0000-0000-000023000000}"/>
    <cellStyle name="Normal 103" xfId="26" xr:uid="{00000000-0005-0000-0000-000024000000}"/>
    <cellStyle name="Normal 104" xfId="27" xr:uid="{00000000-0005-0000-0000-000025000000}"/>
    <cellStyle name="Normal 104 2" xfId="28" xr:uid="{00000000-0005-0000-0000-000026000000}"/>
    <cellStyle name="Normal 105" xfId="29" xr:uid="{00000000-0005-0000-0000-000027000000}"/>
    <cellStyle name="Normal 106" xfId="30" xr:uid="{00000000-0005-0000-0000-000028000000}"/>
    <cellStyle name="Normal 107" xfId="31" xr:uid="{00000000-0005-0000-0000-000029000000}"/>
    <cellStyle name="Normal 108" xfId="32" xr:uid="{00000000-0005-0000-0000-00002A000000}"/>
    <cellStyle name="Normal 109" xfId="33" xr:uid="{00000000-0005-0000-0000-00002B000000}"/>
    <cellStyle name="Normal 11" xfId="34" xr:uid="{00000000-0005-0000-0000-00002C000000}"/>
    <cellStyle name="Normal 11 2" xfId="35" xr:uid="{00000000-0005-0000-0000-00002D000000}"/>
    <cellStyle name="Normal 11 2 2" xfId="241" xr:uid="{00000000-0005-0000-0000-00002E000000}"/>
    <cellStyle name="Normal 110" xfId="36" xr:uid="{00000000-0005-0000-0000-00002F000000}"/>
    <cellStyle name="Normal 110 2" xfId="233" xr:uid="{00000000-0005-0000-0000-000030000000}"/>
    <cellStyle name="Normal 111" xfId="267" xr:uid="{00000000-0005-0000-0000-000031000000}"/>
    <cellStyle name="Normal 111 2" xfId="274" xr:uid="{00000000-0005-0000-0000-000032000000}"/>
    <cellStyle name="Normal 112" xfId="270" xr:uid="{00000000-0005-0000-0000-000033000000}"/>
    <cellStyle name="Normal 112 2" xfId="277" xr:uid="{00000000-0005-0000-0000-000034000000}"/>
    <cellStyle name="Normal 12" xfId="37" xr:uid="{00000000-0005-0000-0000-000035000000}"/>
    <cellStyle name="Normal 12 2" xfId="38" xr:uid="{00000000-0005-0000-0000-000036000000}"/>
    <cellStyle name="Normal 13" xfId="39" xr:uid="{00000000-0005-0000-0000-000037000000}"/>
    <cellStyle name="Normal 13 2" xfId="40" xr:uid="{00000000-0005-0000-0000-000038000000}"/>
    <cellStyle name="Normal 14" xfId="41" xr:uid="{00000000-0005-0000-0000-000039000000}"/>
    <cellStyle name="Normal 14 2" xfId="42" xr:uid="{00000000-0005-0000-0000-00003A000000}"/>
    <cellStyle name="Normal 14 2 2" xfId="242" xr:uid="{00000000-0005-0000-0000-00003B000000}"/>
    <cellStyle name="Normal 15" xfId="43" xr:uid="{00000000-0005-0000-0000-00003C000000}"/>
    <cellStyle name="Normal 15 2" xfId="44" xr:uid="{00000000-0005-0000-0000-00003D000000}"/>
    <cellStyle name="Normal 16" xfId="45" xr:uid="{00000000-0005-0000-0000-00003E000000}"/>
    <cellStyle name="Normal 16 2" xfId="46" xr:uid="{00000000-0005-0000-0000-00003F000000}"/>
    <cellStyle name="Normal 17" xfId="47" xr:uid="{00000000-0005-0000-0000-000040000000}"/>
    <cellStyle name="Normal 17 2" xfId="48" xr:uid="{00000000-0005-0000-0000-000041000000}"/>
    <cellStyle name="Normal 18" xfId="49" xr:uid="{00000000-0005-0000-0000-000042000000}"/>
    <cellStyle name="Normal 18 2" xfId="50" xr:uid="{00000000-0005-0000-0000-000043000000}"/>
    <cellStyle name="Normal 19" xfId="51" xr:uid="{00000000-0005-0000-0000-000044000000}"/>
    <cellStyle name="Normal 19 2" xfId="52" xr:uid="{00000000-0005-0000-0000-000045000000}"/>
    <cellStyle name="Normal 2" xfId="53" xr:uid="{00000000-0005-0000-0000-000046000000}"/>
    <cellStyle name="Normal 2 2" xfId="54" xr:uid="{00000000-0005-0000-0000-000047000000}"/>
    <cellStyle name="Normal 2 2 2" xfId="55" xr:uid="{00000000-0005-0000-0000-000048000000}"/>
    <cellStyle name="Normal 2 2 2 2" xfId="56" xr:uid="{00000000-0005-0000-0000-000049000000}"/>
    <cellStyle name="Normal 2 2 3" xfId="234" xr:uid="{00000000-0005-0000-0000-00004A000000}"/>
    <cellStyle name="Normal 2 3" xfId="235" xr:uid="{00000000-0005-0000-0000-00004B000000}"/>
    <cellStyle name="Normal 20" xfId="57" xr:uid="{00000000-0005-0000-0000-00004C000000}"/>
    <cellStyle name="Normal 20 2" xfId="58" xr:uid="{00000000-0005-0000-0000-00004D000000}"/>
    <cellStyle name="Normal 21" xfId="59" xr:uid="{00000000-0005-0000-0000-00004E000000}"/>
    <cellStyle name="Normal 21 2" xfId="60" xr:uid="{00000000-0005-0000-0000-00004F000000}"/>
    <cellStyle name="Normal 22" xfId="61" xr:uid="{00000000-0005-0000-0000-000050000000}"/>
    <cellStyle name="Normal 22 2" xfId="62" xr:uid="{00000000-0005-0000-0000-000051000000}"/>
    <cellStyle name="Normal 23" xfId="63" xr:uid="{00000000-0005-0000-0000-000052000000}"/>
    <cellStyle name="Normal 23 2" xfId="64" xr:uid="{00000000-0005-0000-0000-000053000000}"/>
    <cellStyle name="Normal 24" xfId="65" xr:uid="{00000000-0005-0000-0000-000054000000}"/>
    <cellStyle name="Normal 24 2" xfId="66" xr:uid="{00000000-0005-0000-0000-000055000000}"/>
    <cellStyle name="Normal 25" xfId="67" xr:uid="{00000000-0005-0000-0000-000056000000}"/>
    <cellStyle name="Normal 25 2" xfId="68" xr:uid="{00000000-0005-0000-0000-000057000000}"/>
    <cellStyle name="Normal 26" xfId="69" xr:uid="{00000000-0005-0000-0000-000058000000}"/>
    <cellStyle name="Normal 26 2" xfId="70" xr:uid="{00000000-0005-0000-0000-000059000000}"/>
    <cellStyle name="Normal 27" xfId="71" xr:uid="{00000000-0005-0000-0000-00005A000000}"/>
    <cellStyle name="Normal 27 2" xfId="72" xr:uid="{00000000-0005-0000-0000-00005B000000}"/>
    <cellStyle name="Normal 28" xfId="73" xr:uid="{00000000-0005-0000-0000-00005C000000}"/>
    <cellStyle name="Normal 28 2" xfId="74" xr:uid="{00000000-0005-0000-0000-00005D000000}"/>
    <cellStyle name="Normal 29" xfId="75" xr:uid="{00000000-0005-0000-0000-00005E000000}"/>
    <cellStyle name="Normal 29 2" xfId="76" xr:uid="{00000000-0005-0000-0000-00005F000000}"/>
    <cellStyle name="Normal 3" xfId="77" xr:uid="{00000000-0005-0000-0000-000060000000}"/>
    <cellStyle name="Normal 3 2" xfId="78" xr:uid="{00000000-0005-0000-0000-000061000000}"/>
    <cellStyle name="Normal 3 2 2" xfId="79" xr:uid="{00000000-0005-0000-0000-000062000000}"/>
    <cellStyle name="Normal 3 3" xfId="80" xr:uid="{00000000-0005-0000-0000-000063000000}"/>
    <cellStyle name="Normal 3 4" xfId="81" xr:uid="{00000000-0005-0000-0000-000064000000}"/>
    <cellStyle name="Normal 30" xfId="82" xr:uid="{00000000-0005-0000-0000-000065000000}"/>
    <cellStyle name="Normal 30 2" xfId="83" xr:uid="{00000000-0005-0000-0000-000066000000}"/>
    <cellStyle name="Normal 31" xfId="84" xr:uid="{00000000-0005-0000-0000-000067000000}"/>
    <cellStyle name="Normal 31 2" xfId="85" xr:uid="{00000000-0005-0000-0000-000068000000}"/>
    <cellStyle name="Normal 32" xfId="86" xr:uid="{00000000-0005-0000-0000-000069000000}"/>
    <cellStyle name="Normal 32 2" xfId="87" xr:uid="{00000000-0005-0000-0000-00006A000000}"/>
    <cellStyle name="Normal 33" xfId="88" xr:uid="{00000000-0005-0000-0000-00006B000000}"/>
    <cellStyle name="Normal 33 2" xfId="89" xr:uid="{00000000-0005-0000-0000-00006C000000}"/>
    <cellStyle name="Normal 34" xfId="90" xr:uid="{00000000-0005-0000-0000-00006D000000}"/>
    <cellStyle name="Normal 34 2" xfId="91" xr:uid="{00000000-0005-0000-0000-00006E000000}"/>
    <cellStyle name="Normal 35" xfId="92" xr:uid="{00000000-0005-0000-0000-00006F000000}"/>
    <cellStyle name="Normal 35 2" xfId="93" xr:uid="{00000000-0005-0000-0000-000070000000}"/>
    <cellStyle name="Normal 36" xfId="94" xr:uid="{00000000-0005-0000-0000-000071000000}"/>
    <cellStyle name="Normal 36 2" xfId="95" xr:uid="{00000000-0005-0000-0000-000072000000}"/>
    <cellStyle name="Normal 37" xfId="96" xr:uid="{00000000-0005-0000-0000-000073000000}"/>
    <cellStyle name="Normal 37 2" xfId="97" xr:uid="{00000000-0005-0000-0000-000074000000}"/>
    <cellStyle name="Normal 38" xfId="98" xr:uid="{00000000-0005-0000-0000-000075000000}"/>
    <cellStyle name="Normal 38 2" xfId="99" xr:uid="{00000000-0005-0000-0000-000076000000}"/>
    <cellStyle name="Normal 39" xfId="100" xr:uid="{00000000-0005-0000-0000-000077000000}"/>
    <cellStyle name="Normal 39 2" xfId="101" xr:uid="{00000000-0005-0000-0000-000078000000}"/>
    <cellStyle name="Normal 4" xfId="102" xr:uid="{00000000-0005-0000-0000-000079000000}"/>
    <cellStyle name="Normal 4 2" xfId="243" xr:uid="{00000000-0005-0000-0000-00007A000000}"/>
    <cellStyle name="Normal 4 3" xfId="244" xr:uid="{00000000-0005-0000-0000-00007B000000}"/>
    <cellStyle name="Normal 40" xfId="103" xr:uid="{00000000-0005-0000-0000-00007C000000}"/>
    <cellStyle name="Normal 40 2" xfId="104" xr:uid="{00000000-0005-0000-0000-00007D000000}"/>
    <cellStyle name="Normal 41" xfId="105" xr:uid="{00000000-0005-0000-0000-00007E000000}"/>
    <cellStyle name="Normal 41 2" xfId="106" xr:uid="{00000000-0005-0000-0000-00007F000000}"/>
    <cellStyle name="Normal 42" xfId="107" xr:uid="{00000000-0005-0000-0000-000080000000}"/>
    <cellStyle name="Normal 42 2" xfId="108" xr:uid="{00000000-0005-0000-0000-000081000000}"/>
    <cellStyle name="Normal 43" xfId="109" xr:uid="{00000000-0005-0000-0000-000082000000}"/>
    <cellStyle name="Normal 43 2" xfId="110" xr:uid="{00000000-0005-0000-0000-000083000000}"/>
    <cellStyle name="Normal 44" xfId="111" xr:uid="{00000000-0005-0000-0000-000084000000}"/>
    <cellStyle name="Normal 44 2" xfId="112" xr:uid="{00000000-0005-0000-0000-000085000000}"/>
    <cellStyle name="Normal 45" xfId="113" xr:uid="{00000000-0005-0000-0000-000086000000}"/>
    <cellStyle name="Normal 45 2" xfId="114" xr:uid="{00000000-0005-0000-0000-000087000000}"/>
    <cellStyle name="Normal 46" xfId="115" xr:uid="{00000000-0005-0000-0000-000088000000}"/>
    <cellStyle name="Normal 46 2" xfId="116" xr:uid="{00000000-0005-0000-0000-000089000000}"/>
    <cellStyle name="Normal 47" xfId="117" xr:uid="{00000000-0005-0000-0000-00008A000000}"/>
    <cellStyle name="Normal 47 2" xfId="118" xr:uid="{00000000-0005-0000-0000-00008B000000}"/>
    <cellStyle name="Normal 48" xfId="119" xr:uid="{00000000-0005-0000-0000-00008C000000}"/>
    <cellStyle name="Normal 48 2" xfId="120" xr:uid="{00000000-0005-0000-0000-00008D000000}"/>
    <cellStyle name="Normal 49" xfId="121" xr:uid="{00000000-0005-0000-0000-00008E000000}"/>
    <cellStyle name="Normal 49 2" xfId="122" xr:uid="{00000000-0005-0000-0000-00008F000000}"/>
    <cellStyle name="Normal 5" xfId="123" xr:uid="{00000000-0005-0000-0000-000090000000}"/>
    <cellStyle name="Normal 5 2" xfId="124" xr:uid="{00000000-0005-0000-0000-000091000000}"/>
    <cellStyle name="Normal 5 2 2" xfId="245" xr:uid="{00000000-0005-0000-0000-000092000000}"/>
    <cellStyle name="Normal 5 2 2 2" xfId="246" xr:uid="{00000000-0005-0000-0000-000093000000}"/>
    <cellStyle name="Normal 5 2 2 2 2" xfId="247" xr:uid="{00000000-0005-0000-0000-000094000000}"/>
    <cellStyle name="Normal 5 2 2 2 3" xfId="248" xr:uid="{00000000-0005-0000-0000-000095000000}"/>
    <cellStyle name="Normal 5 2 3" xfId="249" xr:uid="{00000000-0005-0000-0000-000096000000}"/>
    <cellStyle name="Normal 5 2 4" xfId="250" xr:uid="{00000000-0005-0000-0000-000097000000}"/>
    <cellStyle name="Normal 5 3" xfId="251" xr:uid="{00000000-0005-0000-0000-000098000000}"/>
    <cellStyle name="Normal 5 3 2" xfId="252" xr:uid="{00000000-0005-0000-0000-000099000000}"/>
    <cellStyle name="Normal 5 3 3" xfId="253" xr:uid="{00000000-0005-0000-0000-00009A000000}"/>
    <cellStyle name="Normal 5 4" xfId="254" xr:uid="{00000000-0005-0000-0000-00009B000000}"/>
    <cellStyle name="Normal 5 5" xfId="255" xr:uid="{00000000-0005-0000-0000-00009C000000}"/>
    <cellStyle name="Normal 50" xfId="125" xr:uid="{00000000-0005-0000-0000-00009D000000}"/>
    <cellStyle name="Normal 50 2" xfId="126" xr:uid="{00000000-0005-0000-0000-00009E000000}"/>
    <cellStyle name="Normal 51" xfId="127" xr:uid="{00000000-0005-0000-0000-00009F000000}"/>
    <cellStyle name="Normal 51 2" xfId="128" xr:uid="{00000000-0005-0000-0000-0000A0000000}"/>
    <cellStyle name="Normal 52" xfId="129" xr:uid="{00000000-0005-0000-0000-0000A1000000}"/>
    <cellStyle name="Normal 52 2" xfId="130" xr:uid="{00000000-0005-0000-0000-0000A2000000}"/>
    <cellStyle name="Normal 53" xfId="131" xr:uid="{00000000-0005-0000-0000-0000A3000000}"/>
    <cellStyle name="Normal 53 2" xfId="132" xr:uid="{00000000-0005-0000-0000-0000A4000000}"/>
    <cellStyle name="Normal 54" xfId="133" xr:uid="{00000000-0005-0000-0000-0000A5000000}"/>
    <cellStyle name="Normal 54 2" xfId="134" xr:uid="{00000000-0005-0000-0000-0000A6000000}"/>
    <cellStyle name="Normal 55" xfId="135" xr:uid="{00000000-0005-0000-0000-0000A7000000}"/>
    <cellStyle name="Normal 55 2" xfId="136" xr:uid="{00000000-0005-0000-0000-0000A8000000}"/>
    <cellStyle name="Normal 56" xfId="137" xr:uid="{00000000-0005-0000-0000-0000A9000000}"/>
    <cellStyle name="Normal 56 2" xfId="138" xr:uid="{00000000-0005-0000-0000-0000AA000000}"/>
    <cellStyle name="Normal 57" xfId="139" xr:uid="{00000000-0005-0000-0000-0000AB000000}"/>
    <cellStyle name="Normal 57 2" xfId="140" xr:uid="{00000000-0005-0000-0000-0000AC000000}"/>
    <cellStyle name="Normal 58" xfId="141" xr:uid="{00000000-0005-0000-0000-0000AD000000}"/>
    <cellStyle name="Normal 58 2" xfId="142" xr:uid="{00000000-0005-0000-0000-0000AE000000}"/>
    <cellStyle name="Normal 59" xfId="143" xr:uid="{00000000-0005-0000-0000-0000AF000000}"/>
    <cellStyle name="Normal 59 2" xfId="144" xr:uid="{00000000-0005-0000-0000-0000B0000000}"/>
    <cellStyle name="Normal 6" xfId="145" xr:uid="{00000000-0005-0000-0000-0000B1000000}"/>
    <cellStyle name="Normal 6 2" xfId="146" xr:uid="{00000000-0005-0000-0000-0000B2000000}"/>
    <cellStyle name="Normal 6 3" xfId="147" xr:uid="{00000000-0005-0000-0000-0000B3000000}"/>
    <cellStyle name="Normal 60" xfId="148" xr:uid="{00000000-0005-0000-0000-0000B4000000}"/>
    <cellStyle name="Normal 60 2" xfId="149" xr:uid="{00000000-0005-0000-0000-0000B5000000}"/>
    <cellStyle name="Normal 61" xfId="150" xr:uid="{00000000-0005-0000-0000-0000B6000000}"/>
    <cellStyle name="Normal 61 2" xfId="151" xr:uid="{00000000-0005-0000-0000-0000B7000000}"/>
    <cellStyle name="Normal 62" xfId="152" xr:uid="{00000000-0005-0000-0000-0000B8000000}"/>
    <cellStyle name="Normal 62 2" xfId="153" xr:uid="{00000000-0005-0000-0000-0000B9000000}"/>
    <cellStyle name="Normal 63" xfId="154" xr:uid="{00000000-0005-0000-0000-0000BA000000}"/>
    <cellStyle name="Normal 63 2" xfId="155" xr:uid="{00000000-0005-0000-0000-0000BB000000}"/>
    <cellStyle name="Normal 64" xfId="156" xr:uid="{00000000-0005-0000-0000-0000BC000000}"/>
    <cellStyle name="Normal 64 2" xfId="157" xr:uid="{00000000-0005-0000-0000-0000BD000000}"/>
    <cellStyle name="Normal 65" xfId="158" xr:uid="{00000000-0005-0000-0000-0000BE000000}"/>
    <cellStyle name="Normal 65 2" xfId="159" xr:uid="{00000000-0005-0000-0000-0000BF000000}"/>
    <cellStyle name="Normal 66" xfId="160" xr:uid="{00000000-0005-0000-0000-0000C0000000}"/>
    <cellStyle name="Normal 66 2" xfId="161" xr:uid="{00000000-0005-0000-0000-0000C1000000}"/>
    <cellStyle name="Normal 67" xfId="162" xr:uid="{00000000-0005-0000-0000-0000C2000000}"/>
    <cellStyle name="Normal 67 2" xfId="163" xr:uid="{00000000-0005-0000-0000-0000C3000000}"/>
    <cellStyle name="Normal 68" xfId="164" xr:uid="{00000000-0005-0000-0000-0000C4000000}"/>
    <cellStyle name="Normal 68 2" xfId="165" xr:uid="{00000000-0005-0000-0000-0000C5000000}"/>
    <cellStyle name="Normal 69" xfId="166" xr:uid="{00000000-0005-0000-0000-0000C6000000}"/>
    <cellStyle name="Normal 69 2" xfId="167" xr:uid="{00000000-0005-0000-0000-0000C7000000}"/>
    <cellStyle name="Normal 7" xfId="168" xr:uid="{00000000-0005-0000-0000-0000C8000000}"/>
    <cellStyle name="Normal 7 2" xfId="169" xr:uid="{00000000-0005-0000-0000-0000C9000000}"/>
    <cellStyle name="Normal 70" xfId="170" xr:uid="{00000000-0005-0000-0000-0000CA000000}"/>
    <cellStyle name="Normal 70 2" xfId="171" xr:uid="{00000000-0005-0000-0000-0000CB000000}"/>
    <cellStyle name="Normal 71" xfId="172" xr:uid="{00000000-0005-0000-0000-0000CC000000}"/>
    <cellStyle name="Normal 71 2" xfId="173" xr:uid="{00000000-0005-0000-0000-0000CD000000}"/>
    <cellStyle name="Normal 72" xfId="174" xr:uid="{00000000-0005-0000-0000-0000CE000000}"/>
    <cellStyle name="Normal 72 2" xfId="175" xr:uid="{00000000-0005-0000-0000-0000CF000000}"/>
    <cellStyle name="Normal 73" xfId="176" xr:uid="{00000000-0005-0000-0000-0000D0000000}"/>
    <cellStyle name="Normal 73 2" xfId="177" xr:uid="{00000000-0005-0000-0000-0000D1000000}"/>
    <cellStyle name="Normal 74" xfId="178" xr:uid="{00000000-0005-0000-0000-0000D2000000}"/>
    <cellStyle name="Normal 74 2" xfId="179" xr:uid="{00000000-0005-0000-0000-0000D3000000}"/>
    <cellStyle name="Normal 75" xfId="180" xr:uid="{00000000-0005-0000-0000-0000D4000000}"/>
    <cellStyle name="Normal 75 2" xfId="181" xr:uid="{00000000-0005-0000-0000-0000D5000000}"/>
    <cellStyle name="Normal 76" xfId="182" xr:uid="{00000000-0005-0000-0000-0000D6000000}"/>
    <cellStyle name="Normal 76 2" xfId="183" xr:uid="{00000000-0005-0000-0000-0000D7000000}"/>
    <cellStyle name="Normal 77" xfId="184" xr:uid="{00000000-0005-0000-0000-0000D8000000}"/>
    <cellStyle name="Normal 77 2" xfId="185" xr:uid="{00000000-0005-0000-0000-0000D9000000}"/>
    <cellStyle name="Normal 78" xfId="186" xr:uid="{00000000-0005-0000-0000-0000DA000000}"/>
    <cellStyle name="Normal 78 2" xfId="187" xr:uid="{00000000-0005-0000-0000-0000DB000000}"/>
    <cellStyle name="Normal 79" xfId="188" xr:uid="{00000000-0005-0000-0000-0000DC000000}"/>
    <cellStyle name="Normal 79 2" xfId="189" xr:uid="{00000000-0005-0000-0000-0000DD000000}"/>
    <cellStyle name="Normal 8" xfId="190" xr:uid="{00000000-0005-0000-0000-0000DE000000}"/>
    <cellStyle name="Normal 8 2" xfId="191" xr:uid="{00000000-0005-0000-0000-0000DF000000}"/>
    <cellStyle name="Normal 80" xfId="192" xr:uid="{00000000-0005-0000-0000-0000E0000000}"/>
    <cellStyle name="Normal 80 2" xfId="193" xr:uid="{00000000-0005-0000-0000-0000E1000000}"/>
    <cellStyle name="Normal 81" xfId="194" xr:uid="{00000000-0005-0000-0000-0000E2000000}"/>
    <cellStyle name="Normal 81 2" xfId="195" xr:uid="{00000000-0005-0000-0000-0000E3000000}"/>
    <cellStyle name="Normal 82" xfId="196" xr:uid="{00000000-0005-0000-0000-0000E4000000}"/>
    <cellStyle name="Normal 82 2" xfId="197" xr:uid="{00000000-0005-0000-0000-0000E5000000}"/>
    <cellStyle name="Normal 83" xfId="198" xr:uid="{00000000-0005-0000-0000-0000E6000000}"/>
    <cellStyle name="Normal 83 2" xfId="199" xr:uid="{00000000-0005-0000-0000-0000E7000000}"/>
    <cellStyle name="Normal 84" xfId="200" xr:uid="{00000000-0005-0000-0000-0000E8000000}"/>
    <cellStyle name="Normal 84 2" xfId="201" xr:uid="{00000000-0005-0000-0000-0000E9000000}"/>
    <cellStyle name="Normal 85" xfId="202" xr:uid="{00000000-0005-0000-0000-0000EA000000}"/>
    <cellStyle name="Normal 85 2" xfId="203" xr:uid="{00000000-0005-0000-0000-0000EB000000}"/>
    <cellStyle name="Normal 86" xfId="204" xr:uid="{00000000-0005-0000-0000-0000EC000000}"/>
    <cellStyle name="Normal 86 2" xfId="205" xr:uid="{00000000-0005-0000-0000-0000ED000000}"/>
    <cellStyle name="Normal 87" xfId="206" xr:uid="{00000000-0005-0000-0000-0000EE000000}"/>
    <cellStyle name="Normal 87 2" xfId="207" xr:uid="{00000000-0005-0000-0000-0000EF000000}"/>
    <cellStyle name="Normal 88" xfId="208" xr:uid="{00000000-0005-0000-0000-0000F0000000}"/>
    <cellStyle name="Normal 88 2" xfId="209" xr:uid="{00000000-0005-0000-0000-0000F1000000}"/>
    <cellStyle name="Normal 89" xfId="210" xr:uid="{00000000-0005-0000-0000-0000F2000000}"/>
    <cellStyle name="Normal 89 2" xfId="211" xr:uid="{00000000-0005-0000-0000-0000F3000000}"/>
    <cellStyle name="Normal 89 3" xfId="256" xr:uid="{00000000-0005-0000-0000-0000F4000000}"/>
    <cellStyle name="Normal 89 4" xfId="257" xr:uid="{00000000-0005-0000-0000-0000F5000000}"/>
    <cellStyle name="Normal 9" xfId="212" xr:uid="{00000000-0005-0000-0000-0000F6000000}"/>
    <cellStyle name="Normal 9 2" xfId="213" xr:uid="{00000000-0005-0000-0000-0000F7000000}"/>
    <cellStyle name="Normal 90" xfId="214" xr:uid="{00000000-0005-0000-0000-0000F8000000}"/>
    <cellStyle name="Normal 90 2" xfId="215" xr:uid="{00000000-0005-0000-0000-0000F9000000}"/>
    <cellStyle name="Normal 90 3" xfId="271" xr:uid="{00000000-0005-0000-0000-0000FA000000}"/>
    <cellStyle name="Normal 91" xfId="216" xr:uid="{00000000-0005-0000-0000-0000FB000000}"/>
    <cellStyle name="Normal 92" xfId="217" xr:uid="{00000000-0005-0000-0000-0000FC000000}"/>
    <cellStyle name="Normal 93" xfId="218" xr:uid="{00000000-0005-0000-0000-0000FD000000}"/>
    <cellStyle name="Normal 94" xfId="219" xr:uid="{00000000-0005-0000-0000-0000FE000000}"/>
    <cellStyle name="Normal 95" xfId="220" xr:uid="{00000000-0005-0000-0000-0000FF000000}"/>
    <cellStyle name="Normal 96" xfId="221" xr:uid="{00000000-0005-0000-0000-000000010000}"/>
    <cellStyle name="Normal 97" xfId="222" xr:uid="{00000000-0005-0000-0000-000001010000}"/>
    <cellStyle name="Normal 98" xfId="223" xr:uid="{00000000-0005-0000-0000-000002010000}"/>
    <cellStyle name="Normal 99" xfId="224" xr:uid="{00000000-0005-0000-0000-000003010000}"/>
    <cellStyle name="NUMLINHA" xfId="225" xr:uid="{00000000-0005-0000-0000-000005010000}"/>
    <cellStyle name="NUMLINHA 2" xfId="258" xr:uid="{00000000-0005-0000-0000-000006010000}"/>
    <cellStyle name="Percent 2" xfId="227" xr:uid="{00000000-0005-0000-0000-000008010000}"/>
    <cellStyle name="Percent 2 2" xfId="228" xr:uid="{00000000-0005-0000-0000-000009010000}"/>
    <cellStyle name="Percent 2 2 2" xfId="259" xr:uid="{00000000-0005-0000-0000-00000A010000}"/>
    <cellStyle name="Percent 2 2 2 2" xfId="239" xr:uid="{00000000-0005-0000-0000-00000B010000}"/>
    <cellStyle name="Percent 3" xfId="229" xr:uid="{00000000-0005-0000-0000-00000C010000}"/>
    <cellStyle name="Percent 3 2" xfId="237" xr:uid="{00000000-0005-0000-0000-00000D010000}"/>
    <cellStyle name="Percent 3 2 2" xfId="260" xr:uid="{00000000-0005-0000-0000-00000E010000}"/>
    <cellStyle name="Percent 4" xfId="230" xr:uid="{00000000-0005-0000-0000-00000F010000}"/>
    <cellStyle name="Percent 4 2" xfId="261" xr:uid="{00000000-0005-0000-0000-000010010000}"/>
    <cellStyle name="Percent 5" xfId="262" xr:uid="{00000000-0005-0000-0000-000011010000}"/>
    <cellStyle name="Percent 6" xfId="263" xr:uid="{00000000-0005-0000-0000-000012010000}"/>
    <cellStyle name="Percentagem" xfId="226" builtinId="5"/>
    <cellStyle name="Percentagem 2" xfId="264" xr:uid="{00000000-0005-0000-0000-000013010000}"/>
    <cellStyle name="QDTITULO" xfId="231" xr:uid="{00000000-0005-0000-0000-000014010000}"/>
    <cellStyle name="TITCOLUNA" xfId="232" xr:uid="{00000000-0005-0000-0000-000015010000}"/>
    <cellStyle name="TITCOLUNA 2" xfId="265" xr:uid="{00000000-0005-0000-0000-000016010000}"/>
  </cellStyles>
  <dxfs count="0"/>
  <tableStyles count="0" defaultTableStyle="TableStyleMedium9" defaultPivotStyle="PivotStyleLight16"/>
  <colors>
    <mruColors>
      <color rgb="FF4F81BD"/>
      <color rgb="FFDCE6F1"/>
      <color rgb="FF99FF99"/>
      <color rgb="FFC3D4E7"/>
      <color rgb="FFB2C8E0"/>
      <color rgb="FFC6D6E8"/>
      <color rgb="FFA8C1DC"/>
      <color rgb="FFC0D2E6"/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11113</xdr:colOff>
      <xdr:row>3</xdr:row>
      <xdr:rowOff>11112</xdr:rowOff>
    </xdr:from>
    <xdr:to>
      <xdr:col>0</xdr:col>
      <xdr:colOff>1517650</xdr:colOff>
      <xdr:row>4</xdr:row>
      <xdr:rowOff>215900</xdr:rowOff>
    </xdr:to>
    <xdr:cxnSp macro="">
      <xdr:nvCxnSpPr>
        <xdr:cNvPr id="2" name="Conexão reta 1">
          <a:extLst>
            <a:ext uri="{FF2B5EF4-FFF2-40B4-BE49-F238E27FC236}">
              <a16:creationId xmlns:a16="http://schemas.microsoft.com/office/drawing/2014/main" id="{BBD6E886-880F-4F0B-8B41-398F5037A040}"/>
            </a:ext>
          </a:extLst>
        </xdr:cNvPr>
        <xdr:cNvCxnSpPr/>
      </xdr:nvCxnSpPr>
      <xdr:spPr>
        <a:xfrm>
          <a:off x="11113" y="620712"/>
          <a:ext cx="1506537" cy="395288"/>
        </a:xfrm>
        <a:prstGeom prst="line">
          <a:avLst/>
        </a:prstGeom>
        <a:ln w="3175">
          <a:solidFill>
            <a:srgbClr val="4F81B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D4948"/>
      </a:dk2>
      <a:lt2>
        <a:srgbClr val="969594"/>
      </a:lt2>
      <a:accent1>
        <a:srgbClr val="F7D117"/>
      </a:accent1>
      <a:accent2>
        <a:srgbClr val="8A8F05"/>
      </a:accent2>
      <a:accent3>
        <a:srgbClr val="000B73"/>
      </a:accent3>
      <a:accent4>
        <a:srgbClr val="F7D117"/>
      </a:accent4>
      <a:accent5>
        <a:srgbClr val="8A8F05"/>
      </a:accent5>
      <a:accent6>
        <a:srgbClr val="000B73"/>
      </a:accent6>
      <a:hlink>
        <a:srgbClr val="F7D117"/>
      </a:hlink>
      <a:folHlink>
        <a:srgbClr val="F7D1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0DC2-41A4-47C1-AF41-F11FCB2D54AD}">
  <dimension ref="A1:G86"/>
  <sheetViews>
    <sheetView workbookViewId="0">
      <pane ySplit="5" topLeftCell="A6" activePane="bottomLeft" state="frozen"/>
      <selection pane="bottomLeft" activeCell="A18" sqref="A18"/>
    </sheetView>
  </sheetViews>
  <sheetFormatPr defaultColWidth="9.21875" defaultRowHeight="14.4" x14ac:dyDescent="0.3"/>
  <cols>
    <col min="1" max="1" width="102.5546875" style="105" customWidth="1"/>
    <col min="2" max="16384" width="9.21875" style="105"/>
  </cols>
  <sheetData>
    <row r="1" spans="1:1" ht="23.25" customHeight="1" x14ac:dyDescent="0.3">
      <c r="A1" s="239" t="s">
        <v>186</v>
      </c>
    </row>
    <row r="2" spans="1:1" ht="8.25" customHeight="1" x14ac:dyDescent="0.3">
      <c r="A2" s="237"/>
    </row>
    <row r="3" spans="1:1" ht="18" x14ac:dyDescent="0.3">
      <c r="A3" s="238" t="s">
        <v>36</v>
      </c>
    </row>
    <row r="4" spans="1:1" ht="7.5" customHeight="1" x14ac:dyDescent="0.3">
      <c r="A4" s="227"/>
    </row>
    <row r="5" spans="1:1" ht="18" x14ac:dyDescent="0.3">
      <c r="A5" s="238" t="s">
        <v>320</v>
      </c>
    </row>
    <row r="6" spans="1:1" x14ac:dyDescent="0.3">
      <c r="A6" s="206"/>
    </row>
    <row r="7" spans="1:1" x14ac:dyDescent="0.3">
      <c r="A7" s="207" t="s">
        <v>187</v>
      </c>
    </row>
    <row r="8" spans="1:1" x14ac:dyDescent="0.3">
      <c r="A8" s="227"/>
    </row>
    <row r="9" spans="1:1" x14ac:dyDescent="0.3">
      <c r="A9" s="228" t="str">
        <f>'1.1'!A1</f>
        <v>Quadro 1.1. Sinistralidade em Portugal por mês</v>
      </c>
    </row>
    <row r="10" spans="1:1" x14ac:dyDescent="0.3">
      <c r="A10" s="228" t="str">
        <f>'1.2'!A1</f>
        <v>Quadro 1.2  Sinistralidade em Portugal por dia da semana</v>
      </c>
    </row>
    <row r="11" spans="1:1" x14ac:dyDescent="0.3">
      <c r="A11" s="228" t="str">
        <f>'1.3'!A1</f>
        <v>Quadro 1.3  Sinistralidade em Portugal por período horário</v>
      </c>
    </row>
    <row r="12" spans="1:1" x14ac:dyDescent="0.3">
      <c r="A12" s="228" t="str">
        <f>'1.4'!A1</f>
        <v>Quadro 1.4  Sinistralidade em Portugal por fatores atmosféricos</v>
      </c>
    </row>
    <row r="13" spans="1:1" x14ac:dyDescent="0.3">
      <c r="A13" s="228" t="str">
        <f>'1.5'!A1</f>
        <v>Quadro 1.5  Sinistralidade em Portugal por condições de luminosidade</v>
      </c>
    </row>
    <row r="14" spans="1:1" x14ac:dyDescent="0.3">
      <c r="A14" s="228" t="str">
        <f>'1.6'!A1</f>
        <v>Quadro 1.6  Sinistralidade em Portugal por natureza do acidente</v>
      </c>
    </row>
    <row r="15" spans="1:1" x14ac:dyDescent="0.3">
      <c r="A15" s="228" t="str">
        <f>'1.7'!A1</f>
        <v>Quadro 1.7  Sinistralidade em Portugal por natureza detalhada do acidente</v>
      </c>
    </row>
    <row r="16" spans="1:1" x14ac:dyDescent="0.3">
      <c r="A16" s="228" t="str">
        <f>'1.8'!A1</f>
        <v>Quadro 1.8  Sinistralidade em Portugal por localização do acidente</v>
      </c>
    </row>
    <row r="17" spans="1:1" x14ac:dyDescent="0.3">
      <c r="A17" s="228" t="str">
        <f>'1.9'!A1</f>
        <v>Quadro 1.9  Sinistralidade em Portugal por tipo de via</v>
      </c>
    </row>
    <row r="18" spans="1:1" x14ac:dyDescent="0.3">
      <c r="A18" s="228" t="str">
        <f>'1.10'!A1</f>
        <v>Quadro 1.10 Sinistralidade em Portugal por distrito</v>
      </c>
    </row>
    <row r="19" spans="1:1" x14ac:dyDescent="0.3">
      <c r="A19" s="229"/>
    </row>
    <row r="20" spans="1:1" x14ac:dyDescent="0.3">
      <c r="A20" s="207" t="s">
        <v>188</v>
      </c>
    </row>
    <row r="21" spans="1:1" x14ac:dyDescent="0.3">
      <c r="A21" s="230"/>
    </row>
    <row r="22" spans="1:1" x14ac:dyDescent="0.3">
      <c r="A22" s="231" t="str">
        <f>'2.1'!A1</f>
        <v>Quadro 2.1.  Veículos intervenientes em acidentes com vítimas em Portugal por categoria e natureza do acidente</v>
      </c>
    </row>
    <row r="23" spans="1:1" x14ac:dyDescent="0.3">
      <c r="A23" s="232" t="str">
        <f>'2.2'!A1</f>
        <v>Quadro 2.2.  Veículos intervenientes em acidentes com vítimas em Portugal por categoria e idade do veículo</v>
      </c>
    </row>
    <row r="24" spans="1:1" x14ac:dyDescent="0.3">
      <c r="A24" s="229"/>
    </row>
    <row r="25" spans="1:1" x14ac:dyDescent="0.3">
      <c r="A25" s="207" t="s">
        <v>189</v>
      </c>
    </row>
    <row r="26" spans="1:1" x14ac:dyDescent="0.3">
      <c r="A26" s="229"/>
    </row>
    <row r="27" spans="1:1" x14ac:dyDescent="0.3">
      <c r="A27" s="231" t="str">
        <f>'3.1'!A1</f>
        <v>Quadro 3.1 Vítimas em Portugal por categoria de utente</v>
      </c>
    </row>
    <row r="28" spans="1:1" x14ac:dyDescent="0.3">
      <c r="A28" s="231" t="str">
        <f>'3.2'!A1</f>
        <v>Quadro 3.2 Vítimas em Portugal por categoria de veículo</v>
      </c>
    </row>
    <row r="29" spans="1:1" x14ac:dyDescent="0.3">
      <c r="A29" s="233" t="str">
        <f>'3.3'!A1</f>
        <v>Quadro 3.3 Vítimas mortais em Portugal por veículo, segundo o principal outro veículo no acidente, 2020</v>
      </c>
    </row>
    <row r="30" spans="1:1" x14ac:dyDescent="0.3">
      <c r="A30" s="231" t="str">
        <f>'3.4'!A1</f>
        <v>Quadro 3.4 Vítimas em Portugal por sexo</v>
      </c>
    </row>
    <row r="31" spans="1:1" x14ac:dyDescent="0.3">
      <c r="A31" s="231" t="str">
        <f>'3.5'!A1</f>
        <v>Quadro 3.5 Vítimas em Portugal por grupo etário</v>
      </c>
    </row>
    <row r="32" spans="1:1" x14ac:dyDescent="0.3">
      <c r="A32" s="233" t="str">
        <f>'3.6'!A1</f>
        <v>Quadro 3.6 Vítimas mortais em Portugal por milhão de habitantes, segundo o grupo etário</v>
      </c>
    </row>
    <row r="33" spans="1:1" x14ac:dyDescent="0.3">
      <c r="A33" s="229"/>
    </row>
    <row r="34" spans="1:1" x14ac:dyDescent="0.3">
      <c r="A34" s="207" t="s">
        <v>190</v>
      </c>
    </row>
    <row r="35" spans="1:1" x14ac:dyDescent="0.3">
      <c r="A35" s="234"/>
    </row>
    <row r="36" spans="1:1" x14ac:dyDescent="0.3">
      <c r="A36" s="231" t="str">
        <f>'4.1'!A1</f>
        <v>Quadro 4.1  Peões vítimas em Portugal por regiões NUTS I</v>
      </c>
    </row>
    <row r="37" spans="1:1" x14ac:dyDescent="0.3">
      <c r="A37" s="231" t="str">
        <f>'4.2'!A1</f>
        <v>Quadro 4.2  Evolução peões vítimas em Portugal, 2017 a 2020</v>
      </c>
    </row>
    <row r="38" spans="1:1" x14ac:dyDescent="0.3">
      <c r="A38" s="231" t="str">
        <f>'4.3'!A1</f>
        <v>Quadro 4.3  Peões vítimas em Portugal por mês</v>
      </c>
    </row>
    <row r="39" spans="1:1" x14ac:dyDescent="0.3">
      <c r="A39" s="232" t="str">
        <f>'4.4'!A1</f>
        <v>Quadro 4.4  Peões vítimas em Portugal por dia da semana</v>
      </c>
    </row>
    <row r="40" spans="1:1" x14ac:dyDescent="0.3">
      <c r="A40" s="231" t="str">
        <f>'4.5'!A1</f>
        <v>Quadro 4.5  Peões vítimas em Portugal por período horário</v>
      </c>
    </row>
    <row r="41" spans="1:1" x14ac:dyDescent="0.3">
      <c r="A41" s="232" t="str">
        <f>'4.6'!A1</f>
        <v>Quadro 4.6  Peões vítimas em Portugal por fatores atmosféricos</v>
      </c>
    </row>
    <row r="42" spans="1:1" x14ac:dyDescent="0.3">
      <c r="A42" s="232" t="str">
        <f>'4.7'!A1</f>
        <v>Quadro 4.7  Peões vítimas em Portugal segundo a luminosidade</v>
      </c>
    </row>
    <row r="43" spans="1:1" x14ac:dyDescent="0.3">
      <c r="A43" s="232" t="str">
        <f>'4.8'!A1</f>
        <v>Quadro 4.8  Peões vítimas em Portugal segundo a localização</v>
      </c>
    </row>
    <row r="44" spans="1:1" x14ac:dyDescent="0.3">
      <c r="A44" s="232" t="str">
        <f>'4.9'!A1</f>
        <v>Quadro 4.9  Peões vítimas em Portugal por tipo de via</v>
      </c>
    </row>
    <row r="45" spans="1:1" x14ac:dyDescent="0.3">
      <c r="A45" s="235" t="str">
        <f>'4.10'!A1</f>
        <v>Quadro 4.10  Peões vítimas em Portugal por distrito</v>
      </c>
    </row>
    <row r="46" spans="1:1" x14ac:dyDescent="0.3">
      <c r="A46" s="231" t="str">
        <f>'4.11'!A1</f>
        <v>Quadro 4.11  Peões vítimas em Portugal por ação do peão</v>
      </c>
    </row>
    <row r="47" spans="1:1" x14ac:dyDescent="0.3">
      <c r="A47" s="231" t="str">
        <f>'4.12'!A1</f>
        <v>Quadro 4.12  Peões vítimas em Portugal por sexo</v>
      </c>
    </row>
    <row r="48" spans="1:1" x14ac:dyDescent="0.3">
      <c r="A48" s="231" t="str">
        <f>'4.13'!A1</f>
        <v>Quadro 4.13  Peões vítimas em Portugal por grupo etário</v>
      </c>
    </row>
    <row r="49" spans="1:1" x14ac:dyDescent="0.3">
      <c r="A49" s="234"/>
    </row>
    <row r="50" spans="1:1" x14ac:dyDescent="0.3">
      <c r="A50" s="207" t="s">
        <v>191</v>
      </c>
    </row>
    <row r="51" spans="1:1" x14ac:dyDescent="0.3">
      <c r="A51" s="234"/>
    </row>
    <row r="52" spans="1:1" x14ac:dyDescent="0.3">
      <c r="A52" s="231" t="str">
        <f>'5.1'!A1</f>
        <v>Quadro 5.1  Passageiros vítimas em Portugal, por NUTS I</v>
      </c>
    </row>
    <row r="53" spans="1:1" x14ac:dyDescent="0.3">
      <c r="A53" s="231" t="str">
        <f>'5.2'!A1</f>
        <v>Quadro 5.2  Passageiros vítimas em Portugal, 2017 a 2020</v>
      </c>
    </row>
    <row r="54" spans="1:1" x14ac:dyDescent="0.3">
      <c r="A54" s="231" t="str">
        <f>'5.3'!A1</f>
        <v>Quadro 5.3 Passageiros vítimas em Portugal por mês</v>
      </c>
    </row>
    <row r="55" spans="1:1" x14ac:dyDescent="0.3">
      <c r="A55" s="231" t="str">
        <f>'5.4'!A1</f>
        <v>Quadro 5.4 Passageiros vítimas em Portugal por dia da semana</v>
      </c>
    </row>
    <row r="56" spans="1:1" x14ac:dyDescent="0.3">
      <c r="A56" s="231" t="str">
        <f>'5.5'!A1</f>
        <v>Quadro 5.5 Passageiros vítimas em Portugal por período horário</v>
      </c>
    </row>
    <row r="57" spans="1:1" x14ac:dyDescent="0.3">
      <c r="A57" s="231" t="str">
        <f>'5.6'!A1</f>
        <v>Quadro 5.6 Passageiros vítimas em Portugal por fatores atmosféricos</v>
      </c>
    </row>
    <row r="58" spans="1:1" x14ac:dyDescent="0.3">
      <c r="A58" s="231" t="str">
        <f>'5.7'!A1</f>
        <v>Quadro 5.7 Passageiros vítimas em Portugal por luminosidade</v>
      </c>
    </row>
    <row r="59" spans="1:1" x14ac:dyDescent="0.3">
      <c r="A59" s="231" t="str">
        <f>'5.8'!A1</f>
        <v>Quadro 5.8 Passageiros vítimas em Portugal por natureza</v>
      </c>
    </row>
    <row r="60" spans="1:1" x14ac:dyDescent="0.3">
      <c r="A60" s="231" t="str">
        <f>'5.9'!A1</f>
        <v>Quadro 5.9 Passageiros vítimas em Portugal por localização</v>
      </c>
    </row>
    <row r="61" spans="1:1" x14ac:dyDescent="0.3">
      <c r="A61" s="231" t="str">
        <f>'5.10'!A1</f>
        <v>Quadro 5.10 Passageiros vítimas em Portugal por tipo de via</v>
      </c>
    </row>
    <row r="62" spans="1:1" x14ac:dyDescent="0.3">
      <c r="A62" s="231" t="str">
        <f>'5.11'!A1</f>
        <v>Quadro 5.11 Passageiros vítimas em Portugal por distrito</v>
      </c>
    </row>
    <row r="63" spans="1:1" x14ac:dyDescent="0.3">
      <c r="A63" s="231" t="str">
        <f>'5.12'!A1</f>
        <v>Quadro 5.12 Passageiros vítimas em Portugal por grupo etário</v>
      </c>
    </row>
    <row r="64" spans="1:1" x14ac:dyDescent="0.3">
      <c r="A64" s="231" t="str">
        <f>'5.13'!A1</f>
        <v>Quadro 5.13 Passageiros vítimas em Portugal por acesssório de segurança</v>
      </c>
    </row>
    <row r="65" spans="1:7" ht="15" customHeight="1" x14ac:dyDescent="0.3">
      <c r="A65" s="231" t="str">
        <f>'5.14'!A1</f>
        <v>Quadro 5.14 Passageiros vítimas em Portugal por sexo</v>
      </c>
    </row>
    <row r="66" spans="1:7" x14ac:dyDescent="0.3">
      <c r="A66" s="234"/>
    </row>
    <row r="67" spans="1:7" x14ac:dyDescent="0.3">
      <c r="A67" s="207" t="s">
        <v>192</v>
      </c>
    </row>
    <row r="68" spans="1:7" x14ac:dyDescent="0.3">
      <c r="A68" s="234"/>
    </row>
    <row r="69" spans="1:7" x14ac:dyDescent="0.3">
      <c r="A69" s="231" t="str">
        <f>'6.1'!A1</f>
        <v>Quadro 6.1 Condutores vítimas em Portugal por região NUTS I</v>
      </c>
    </row>
    <row r="70" spans="1:7" x14ac:dyDescent="0.3">
      <c r="A70" s="231" t="str">
        <f>'6.2'!A1</f>
        <v>Quadro 6.2 Evolução dos condutores vítimas em Portugal, 2017 a 2020</v>
      </c>
    </row>
    <row r="71" spans="1:7" x14ac:dyDescent="0.3">
      <c r="A71" s="231" t="str">
        <f>'6.3'!A1</f>
        <v>Quadro 6.3 Condutores vítimas em Portugal por mês</v>
      </c>
    </row>
    <row r="72" spans="1:7" x14ac:dyDescent="0.3">
      <c r="A72" s="231" t="str">
        <f>'6.4'!A1</f>
        <v>Quadro 6.4 Condutores vítimas em Portugal por dia da semana</v>
      </c>
    </row>
    <row r="73" spans="1:7" x14ac:dyDescent="0.3">
      <c r="A73" s="231" t="str">
        <f>'6.5'!A1</f>
        <v>Quadro 6.5 Condutores vítimas em Portugal por período horário</v>
      </c>
    </row>
    <row r="74" spans="1:7" x14ac:dyDescent="0.3">
      <c r="A74" s="231" t="str">
        <f>'6.6'!A1</f>
        <v>Quadro 6.6 Condutores vítimas em Portugal por fatores atmosféricos</v>
      </c>
    </row>
    <row r="75" spans="1:7" x14ac:dyDescent="0.3">
      <c r="A75" s="231" t="str">
        <f>'6.7'!A1</f>
        <v>Quadro 6.7 Condutores vítimas em Portugal por luminosidade</v>
      </c>
    </row>
    <row r="76" spans="1:7" x14ac:dyDescent="0.3">
      <c r="A76" s="231" t="str">
        <f>'6.8'!A1</f>
        <v>Quadro 6.8 Condutores vítimas em Portugal por natureza</v>
      </c>
    </row>
    <row r="77" spans="1:7" x14ac:dyDescent="0.3">
      <c r="A77" s="235" t="str">
        <f>'6.9'!A1</f>
        <v>Quadro 6.9 Condutores vítimas em Portugal por localização</v>
      </c>
      <c r="B77" s="203"/>
      <c r="C77" s="203"/>
      <c r="D77" s="203"/>
      <c r="E77" s="203"/>
      <c r="F77" s="203"/>
      <c r="G77" s="203"/>
    </row>
    <row r="78" spans="1:7" x14ac:dyDescent="0.3">
      <c r="A78" s="231" t="str">
        <f>'6.10'!A1</f>
        <v>Quadro 6.10 Condutores vítimas em Portugal por tipo de via</v>
      </c>
    </row>
    <row r="79" spans="1:7" x14ac:dyDescent="0.3">
      <c r="A79" s="231" t="str">
        <f>'6.11'!A1</f>
        <v>Quadro 6.11 Condutores vítimas em Portugal por distrito</v>
      </c>
    </row>
    <row r="80" spans="1:7" x14ac:dyDescent="0.3">
      <c r="A80" s="231" t="str">
        <f>'6.12'!A1</f>
        <v>Quadro 6.12 Condutores vítimas em Portugal por situação da licença de condução</v>
      </c>
    </row>
    <row r="81" spans="1:1" x14ac:dyDescent="0.3">
      <c r="A81" s="231" t="str">
        <f>'6.13'!A1</f>
        <v>Quadro 6.13 Condutores vítimas em Portugal por categoria de veículo</v>
      </c>
    </row>
    <row r="82" spans="1:1" x14ac:dyDescent="0.3">
      <c r="A82" s="231" t="str">
        <f>'6.14'!A1</f>
        <v>Quadro 6.14 Condutores vítimas em Portugal por ações dos condutores</v>
      </c>
    </row>
    <row r="83" spans="1:1" x14ac:dyDescent="0.3">
      <c r="A83" s="231" t="str">
        <f>'6.15'!A1</f>
        <v>Quadro 6.15 Condutores vítimas em Portugal por sexo</v>
      </c>
    </row>
    <row r="84" spans="1:1" x14ac:dyDescent="0.3">
      <c r="A84" s="231" t="str">
        <f>'6.16'!A1</f>
        <v>Quadro 6.16 Condutores vítimas em Portugal por acessórios de segurança</v>
      </c>
    </row>
    <row r="85" spans="1:1" x14ac:dyDescent="0.3">
      <c r="A85" s="231" t="str">
        <f>'6.17'!A1</f>
        <v>Quadro 6.17 Condutores vítimas em Portugal por grupo etário</v>
      </c>
    </row>
    <row r="86" spans="1:1" ht="10.5" customHeight="1" thickBot="1" x14ac:dyDescent="0.35">
      <c r="A86" s="236"/>
    </row>
  </sheetData>
  <sheetProtection algorithmName="SHA-512" hashValue="T6sfo+dVMwcLANtppvDLczXUkbFUF0n3tJieGSQbSscMMlFM692IS6pIPREdXhfEuAphNO/GQR+2xQGv3B4UgA==" saltValue="fDi0EWRLiJCnHQSJdHoNiw==" spinCount="100000" sheet="1" objects="1" scenarios="1" selectLockedCells="1" selectUnlockedCells="1"/>
  <phoneticPr fontId="27" type="noConversion"/>
  <hyperlinks>
    <hyperlink ref="A9" location="'1.1'!A1" display="'1.1'!A1" xr:uid="{E632DE65-5726-4712-B88A-9415087BBEE3}"/>
    <hyperlink ref="A10" location="'1.2'!A1" display="'1.2'!A1" xr:uid="{583152C3-1929-49E8-944E-003289E085D7}"/>
    <hyperlink ref="A11" location="'1.3'!A1" display="'1.3'!A1" xr:uid="{DB55B227-B31A-4716-AC4A-F017E9790DAE}"/>
    <hyperlink ref="A12" location="'1.4'!A1" display="'1.4'!A1" xr:uid="{5221E133-A05A-42F0-9EB8-F3598FC44C46}"/>
    <hyperlink ref="A13" location="'1.5'!A1" display="'1.5'!A1" xr:uid="{12FBC39E-7FDE-4D32-BDFA-8BAE3EB0F907}"/>
    <hyperlink ref="A14" location="'1.6'!A1" display="'1.6'!A1" xr:uid="{D43B22FF-E445-4D8F-AF94-ECD5E54566E4}"/>
    <hyperlink ref="A15" location="'1.7'!A1" display="'1.7'!A1" xr:uid="{5B6CCBBA-99B8-4CE7-B57B-E879C1057D33}"/>
    <hyperlink ref="A16" location="'1.8'!A1" display="'1.8'!A1" xr:uid="{2FE0D24B-6C0C-4754-AB5B-4ABB6FD1B239}"/>
    <hyperlink ref="A17" location="'1.9'!A1" display="'1.9'!A1" xr:uid="{057D011B-4A27-4863-9939-2D90C85BF5BB}"/>
    <hyperlink ref="A18" location="'1.10'!A1" display="'1.10'!A1" xr:uid="{4D587B61-5CE9-4D79-9A19-D1007C80E8FD}"/>
    <hyperlink ref="A22" location="'2.1'!A1" display="Quadro 2.1" xr:uid="{1D531D6B-DDFA-4BF1-B3B4-B10FF2FD0E86}"/>
    <hyperlink ref="A23" location="'2.2'!A1" display="'2.2'!A1" xr:uid="{903D78E0-C28B-485A-9A9E-ECB128E121A8}"/>
    <hyperlink ref="A27" location="'3.1'!A1" display="Quadro 3.1" xr:uid="{752DC712-823A-450C-A8A6-C0F275012615}"/>
    <hyperlink ref="A28" location="'3.2'!A1" display="Quadro 3.2" xr:uid="{5271C106-7865-4F40-810F-49B6021A4E60}"/>
    <hyperlink ref="A30" location="'3.4'!A1" display="'3.4'!A1" xr:uid="{A13FFF3D-924A-4C52-87BA-C037540A90D8}"/>
    <hyperlink ref="A31" location="'3.4'!A1" display="Quadro 3.4" xr:uid="{6217D054-22E3-4F79-835D-A6B5C540D701}"/>
    <hyperlink ref="A32" location="'3.5'!A1" display="Quadro 3.5" xr:uid="{10F6927B-5155-4B39-BEFC-E055C2116EF0}"/>
    <hyperlink ref="A36" location="'4.1'!A1" display="Quadro 4.1" xr:uid="{37C52F88-4A72-48D2-B104-2CD1E72E0048}"/>
    <hyperlink ref="A37" location="'4.2'!A1" display="Quadro 4.2" xr:uid="{61C6DF37-F030-4352-9C3E-C6105D0FCD7B}"/>
    <hyperlink ref="A38" location="'4.3'!A1" display="Quadro 4.3" xr:uid="{AD097EDB-A2F9-435B-AB5C-F682109D6329}"/>
    <hyperlink ref="A39" location="'4.4'!A1" display="'4.4'!A1" xr:uid="{9815DD43-2B4B-475F-88FC-07B46A26E788}"/>
    <hyperlink ref="A40" location="'4.5'!A1" display="Quadro 4.5" xr:uid="{57A1CD63-2A4B-407B-AE7B-9EA828ACAC49}"/>
    <hyperlink ref="A41" location="'4.6'!A1" display="'4.6'!A1" xr:uid="{D7F52372-62E4-41F8-A2F4-266EBD56CD2E}"/>
    <hyperlink ref="A42" location="'4.7'!A1" display="'4.7'!A1" xr:uid="{0038AD12-F56B-47A5-9FE0-685701C11C04}"/>
    <hyperlink ref="A43" location="'4.8'!A1" display="'4.8'!A1" xr:uid="{BD1C5F4F-DE91-40BC-8AAD-932B4A56E52C}"/>
    <hyperlink ref="A46" location="'4.11'!A1" display="Quadro 4.11" xr:uid="{D52AD680-6C18-4544-A833-D72CA550E4B2}"/>
    <hyperlink ref="A47" location="'4.12'!A1" display="Quadro 4.12" xr:uid="{06254F6D-AF72-4C8D-AAEE-5D0F54034B47}"/>
    <hyperlink ref="A52" location="'5.1'!A1" display="Quadro 5.1" xr:uid="{514F80F3-3818-4D8E-8A0D-F72CD22B45B2}"/>
    <hyperlink ref="A53" location="'5.2'!A1" display="Quadro 5.2" xr:uid="{F6E7678E-3570-437C-9927-D0E98A3C1CE4}"/>
    <hyperlink ref="A54" location="'5.3'!A1" display="Quadro 5.3" xr:uid="{2DCB21CE-7CB7-4CDC-BA82-B9DB8E3BEC02}"/>
    <hyperlink ref="A55" location="'5.4'!A1" display="Quadro 5.4" xr:uid="{19CE2614-FF09-4279-9E15-350BDBB1CE61}"/>
    <hyperlink ref="A56" location="'5.5'!A1" display="Quadro 5.5" xr:uid="{8BD776F1-8557-41A4-A4C4-B616C64177D9}"/>
    <hyperlink ref="A57" location="'5.6'!A1" display="Quadro 5.6" xr:uid="{D1737510-4972-4AEF-A431-70FC7A320CDE}"/>
    <hyperlink ref="A58" location="'5.7'!A1" display="Quadro 5.7" xr:uid="{85E4F0F2-78AC-4D2F-A38C-50311D8674CB}"/>
    <hyperlink ref="A59" location="'5.8'!A1" display="Quadro 5.8" xr:uid="{7088063B-2BC1-4906-A227-53A9BB2DEE3B}"/>
    <hyperlink ref="A60" location="'5.9'!A1" display="Quadro 5.9" xr:uid="{10A84067-7D88-40C8-BA58-F301F91A20FA}"/>
    <hyperlink ref="A61" location="'5.10'!A1" display="Quadro 5.10" xr:uid="{0A8AE4AA-F470-472D-8C08-EFBFB4295B58}"/>
    <hyperlink ref="A62" location="'5.11'!A1" display="Quadro 5.11" xr:uid="{EBEF8205-C0C2-4625-805D-EE51BA5CAB9A}"/>
    <hyperlink ref="A63" location="'5.12'!A1" display="Quadro 5.12" xr:uid="{A2257FBF-F0DB-4154-ADF7-16ADBEDC988A}"/>
    <hyperlink ref="A64" location="'5.13'!A1" display="Quadro 5.13" xr:uid="{5AF072A9-A862-4B76-A67A-77CA0A5C0400}"/>
    <hyperlink ref="A65" location="'5.14'!A1" display="Quadro 5.14" xr:uid="{1DE423B2-A932-4E1F-AEE5-1F42C00245DC}"/>
    <hyperlink ref="A69" location="'6.1'!A1" display="Quadro 6.1" xr:uid="{94924217-3A38-4B3F-BBC7-6883FEB2A555}"/>
    <hyperlink ref="A70" location="'6.2'!A1" display="Quadro 6.2" xr:uid="{B8D6CD49-7093-4D2A-8B6C-ED0369D76E9A}"/>
    <hyperlink ref="A71" location="'6.3'!A1" display="Quadro 6.3" xr:uid="{2C677C88-F7B2-41BB-A1B0-C4EB4CE014F4}"/>
    <hyperlink ref="A72" location="'6.4'!A1" display="Quadro 6.4" xr:uid="{59BA383A-490E-41CF-8106-CF0FB1508BA9}"/>
    <hyperlink ref="A73" location="'6.5'!A1" display="Quadro 6.5" xr:uid="{56A89BB9-3F42-4610-A420-8232B1C533A1}"/>
    <hyperlink ref="A74" location="'6.6'!A1" display="Quadro 6.6" xr:uid="{249850B3-27CE-4756-9D45-C5F66D6542B3}"/>
    <hyperlink ref="A75" location="'6.7'!A1" display="Quadro 6.7" xr:uid="{7D3E1B33-C01D-45F7-A84F-2B3E81117172}"/>
    <hyperlink ref="A76" location="'6.8'!A1" display="Quadro 6.8" xr:uid="{0A2D1602-7A88-4170-98F5-5602017B9343}"/>
    <hyperlink ref="A78" location="'6.10'!A1" display="Quadro 6.10" xr:uid="{A7666F7C-D84E-4DF2-B1BE-03185E9BC629}"/>
    <hyperlink ref="A79" location="'6.11'!A1" display="Quadro 6.11" xr:uid="{6F5BC20E-3FFF-4249-A535-6AB68313FEFC}"/>
    <hyperlink ref="A80" location="'6.12'!A1" display="Quadro 6.12" xr:uid="{A49687A4-0A86-4219-AF18-3904F61B5461}"/>
    <hyperlink ref="A81" location="'6.13'!A1" display="Quadro 6.13" xr:uid="{3D2A443D-6C76-4E43-A60D-BA313CD3FDA7}"/>
    <hyperlink ref="A82" location="'6.14'!A1" display="Quadro 6.14" xr:uid="{4F1613B7-6D7B-4911-8F0E-19A063A10E34}"/>
    <hyperlink ref="A83" location="'6.15'!A1" display="Quadro 6.15" xr:uid="{E26F5B57-9215-46F7-97B8-32A2FA12ADB6}"/>
    <hyperlink ref="A84" location="'6.16'!A1" display="Quadro 6.16" xr:uid="{29C925ED-D067-4ECA-A43F-42E6639D99F7}"/>
    <hyperlink ref="A85" location="'6.17'!A1" display="Quadro 6.17" xr:uid="{FE63809C-3906-46BB-9F4E-A355D24070A4}"/>
    <hyperlink ref="A48" location="'4.13'!A1" display="'4.13'!A1" xr:uid="{80585E4A-8614-4FF9-80CB-5E4C40530BB8}"/>
    <hyperlink ref="A44" location="'4.9'!A1" display="'4.9'!A1" xr:uid="{01AC5A0E-C013-4721-9BFE-4CF801F9EE7B}"/>
    <hyperlink ref="A45" location="'4.10'!A1" display="'4.10'!A1" xr:uid="{0F61B815-15C0-4158-B81F-C7DA574D7EAF}"/>
    <hyperlink ref="A77" location="'6.9'!A1" display="'6.9'!A1" xr:uid="{357E2099-299E-4250-BF61-8E6D3D0C7124}"/>
    <hyperlink ref="A29" location="'3.2'!A1" display="Quadro 3.2" xr:uid="{97ACAB68-D376-4A07-ABE6-16543EB357D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E5DE-97F9-4BDA-A042-2BF87D0C3D60}">
  <dimension ref="A1:M8"/>
  <sheetViews>
    <sheetView showGridLines="0" showRuler="0" zoomScaleNormal="100" zoomScaleSheetLayoutView="100" workbookViewId="0">
      <selection activeCell="F22" sqref="F22"/>
    </sheetView>
  </sheetViews>
  <sheetFormatPr defaultColWidth="7.77734375" defaultRowHeight="13.2" x14ac:dyDescent="0.25"/>
  <cols>
    <col min="1" max="1" width="19.77734375" style="3" customWidth="1"/>
    <col min="2" max="5" width="9.77734375" style="3" customWidth="1"/>
    <col min="6" max="6" width="10" style="3" customWidth="1"/>
    <col min="7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3">
      <c r="A1" s="208" t="s">
        <v>260</v>
      </c>
      <c r="B1" s="104"/>
      <c r="C1" s="104"/>
      <c r="D1" s="104"/>
      <c r="E1" s="104"/>
      <c r="F1" s="104"/>
      <c r="G1" s="10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x14ac:dyDescent="0.25">
      <c r="A4" s="273" t="s">
        <v>96</v>
      </c>
      <c r="B4" s="280" t="s">
        <v>52</v>
      </c>
      <c r="C4" s="278"/>
      <c r="D4" s="281"/>
      <c r="E4" s="282" t="s">
        <v>53</v>
      </c>
      <c r="F4" s="282"/>
      <c r="G4" s="282"/>
      <c r="H4" s="282" t="s">
        <v>54</v>
      </c>
      <c r="I4" s="282"/>
      <c r="J4" s="282"/>
      <c r="K4" s="278" t="s">
        <v>55</v>
      </c>
      <c r="L4" s="278"/>
      <c r="M4" s="278"/>
    </row>
    <row r="5" spans="1:13" ht="20.55" customHeight="1" thickBot="1" x14ac:dyDescent="0.3">
      <c r="A5" s="274"/>
      <c r="B5" s="204">
        <v>2019</v>
      </c>
      <c r="C5" s="205">
        <v>2020</v>
      </c>
      <c r="D5" s="240" t="s">
        <v>56</v>
      </c>
      <c r="E5" s="204">
        <v>2019</v>
      </c>
      <c r="F5" s="205">
        <v>2020</v>
      </c>
      <c r="G5" s="240" t="s">
        <v>56</v>
      </c>
      <c r="H5" s="204">
        <v>2019</v>
      </c>
      <c r="I5" s="205">
        <v>2020</v>
      </c>
      <c r="J5" s="240" t="s">
        <v>56</v>
      </c>
      <c r="K5" s="205">
        <v>2019</v>
      </c>
      <c r="L5" s="205">
        <v>2020</v>
      </c>
      <c r="M5" s="241" t="s">
        <v>56</v>
      </c>
    </row>
    <row r="6" spans="1:13" ht="12" customHeight="1" thickTop="1" x14ac:dyDescent="0.25">
      <c r="A6" s="22" t="s">
        <v>289</v>
      </c>
      <c r="B6" s="12">
        <v>29438</v>
      </c>
      <c r="C6" s="13">
        <v>22151</v>
      </c>
      <c r="D6" s="25">
        <v>-0.24753719682043618</v>
      </c>
      <c r="E6" s="12">
        <v>394</v>
      </c>
      <c r="F6" s="13">
        <v>305</v>
      </c>
      <c r="G6" s="25">
        <v>-0.2258883248730964</v>
      </c>
      <c r="H6" s="12">
        <v>1559</v>
      </c>
      <c r="I6" s="13">
        <v>1221</v>
      </c>
      <c r="J6" s="25">
        <v>-0.21680564464400254</v>
      </c>
      <c r="K6" s="13">
        <v>34669</v>
      </c>
      <c r="L6" s="13">
        <v>25210</v>
      </c>
      <c r="M6" s="14">
        <v>-0.27283740517465171</v>
      </c>
    </row>
    <row r="7" spans="1:13" ht="12" customHeight="1" x14ac:dyDescent="0.25">
      <c r="A7" s="22" t="s">
        <v>290</v>
      </c>
      <c r="B7" s="12">
        <v>7813</v>
      </c>
      <c r="C7" s="13">
        <v>5574</v>
      </c>
      <c r="D7" s="25">
        <v>-0.28657365928580569</v>
      </c>
      <c r="E7" s="12">
        <v>294</v>
      </c>
      <c r="F7" s="13">
        <v>231</v>
      </c>
      <c r="G7" s="25">
        <v>-0.2142857142857143</v>
      </c>
      <c r="H7" s="12">
        <v>824</v>
      </c>
      <c r="I7" s="13">
        <v>656</v>
      </c>
      <c r="J7" s="25">
        <v>-0.20388349514563109</v>
      </c>
      <c r="K7" s="13">
        <v>10265</v>
      </c>
      <c r="L7" s="13">
        <v>6848</v>
      </c>
      <c r="M7" s="14">
        <v>-0.33287871407696057</v>
      </c>
    </row>
    <row r="8" spans="1:13" ht="12" customHeight="1" thickBot="1" x14ac:dyDescent="0.3">
      <c r="A8" s="23" t="s">
        <v>0</v>
      </c>
      <c r="B8" s="15">
        <v>37251</v>
      </c>
      <c r="C8" s="16">
        <v>27725</v>
      </c>
      <c r="D8" s="26">
        <v>-0.25572467853212</v>
      </c>
      <c r="E8" s="15">
        <v>688</v>
      </c>
      <c r="F8" s="16">
        <v>536</v>
      </c>
      <c r="G8" s="29">
        <v>-0.22093023255813948</v>
      </c>
      <c r="H8" s="15">
        <v>2383</v>
      </c>
      <c r="I8" s="16">
        <v>1877</v>
      </c>
      <c r="J8" s="26">
        <v>-0.21233738984473349</v>
      </c>
      <c r="K8" s="16">
        <v>44934</v>
      </c>
      <c r="L8" s="16">
        <v>32058</v>
      </c>
      <c r="M8" s="17">
        <v>-0.28655361196421414</v>
      </c>
    </row>
  </sheetData>
  <sheetProtection algorithmName="SHA-512" hashValue="xK/nxXsNguil5rSOGYv4b8t2pPytaB6pLKCoNoswEsgimmFh2qZj2LgFSZLuorwPheh56Gg0Bq/cjUpKBgN+Og==" saltValue="sAXNQ01qkrhaPSfne95mUA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655-5B1E-406B-ACDE-CA449AC74475}">
  <dimension ref="A1:P15"/>
  <sheetViews>
    <sheetView showGridLines="0" showRuler="0" zoomScaleNormal="100" zoomScaleSheetLayoutView="100" workbookViewId="0">
      <selection activeCell="C8" sqref="C8"/>
    </sheetView>
  </sheetViews>
  <sheetFormatPr defaultColWidth="7.77734375" defaultRowHeight="13.2" x14ac:dyDescent="0.25"/>
  <cols>
    <col min="1" max="1" width="14.777343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6" ht="19.2" customHeight="1" x14ac:dyDescent="0.25">
      <c r="A1" s="208" t="s">
        <v>261</v>
      </c>
      <c r="B1" s="104"/>
      <c r="C1" s="104"/>
      <c r="D1" s="104"/>
      <c r="E1" s="104"/>
      <c r="F1" s="104"/>
    </row>
    <row r="2" spans="1:16" ht="10.050000000000001" customHeight="1" x14ac:dyDescent="0.25">
      <c r="B2" s="4"/>
      <c r="C2" s="4"/>
      <c r="D2" s="4"/>
      <c r="E2" s="4"/>
      <c r="F2" s="4"/>
    </row>
    <row r="3" spans="1:16" ht="15" customHeight="1" thickBot="1" x14ac:dyDescent="0.3">
      <c r="A3" s="27"/>
      <c r="B3" s="4"/>
      <c r="C3" s="4"/>
      <c r="D3" s="4"/>
      <c r="E3" s="4"/>
      <c r="F3" s="4"/>
    </row>
    <row r="4" spans="1:16" ht="19.95" customHeight="1" thickBot="1" x14ac:dyDescent="0.3">
      <c r="A4" s="273" t="s">
        <v>195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  <c r="N4" s="275" t="s">
        <v>291</v>
      </c>
      <c r="O4" s="272"/>
      <c r="P4" s="272"/>
    </row>
    <row r="5" spans="1:16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19" t="s">
        <v>56</v>
      </c>
      <c r="N5" s="24">
        <v>2019</v>
      </c>
      <c r="O5" s="18">
        <v>2020</v>
      </c>
      <c r="P5" s="20" t="s">
        <v>56</v>
      </c>
    </row>
    <row r="6" spans="1:16" ht="12" customHeight="1" thickTop="1" x14ac:dyDescent="0.25">
      <c r="A6" s="22" t="s">
        <v>97</v>
      </c>
      <c r="B6" s="12">
        <v>2146</v>
      </c>
      <c r="C6" s="13">
        <v>1426</v>
      </c>
      <c r="D6" s="25">
        <v>-0.33550792171481825</v>
      </c>
      <c r="E6" s="12">
        <v>67</v>
      </c>
      <c r="F6" s="13">
        <v>59</v>
      </c>
      <c r="G6" s="25">
        <v>-0.11940298507462688</v>
      </c>
      <c r="H6" s="12">
        <v>168</v>
      </c>
      <c r="I6" s="13">
        <v>102</v>
      </c>
      <c r="J6" s="25">
        <v>-0.3928571428571429</v>
      </c>
      <c r="K6" s="13">
        <v>3084</v>
      </c>
      <c r="L6" s="13">
        <v>1901</v>
      </c>
      <c r="M6" s="14">
        <v>-0.38359273670557714</v>
      </c>
      <c r="N6" s="56">
        <v>3.1220876048462256</v>
      </c>
      <c r="O6" s="54">
        <v>4.1374474053295929</v>
      </c>
      <c r="P6" s="14">
        <v>0.32521822863243366</v>
      </c>
    </row>
    <row r="7" spans="1:16" ht="12" customHeight="1" x14ac:dyDescent="0.25">
      <c r="A7" s="22" t="s">
        <v>98</v>
      </c>
      <c r="B7" s="12">
        <v>24298</v>
      </c>
      <c r="C7" s="13">
        <v>17751</v>
      </c>
      <c r="D7" s="25">
        <v>-0.26944604494197055</v>
      </c>
      <c r="E7" s="12">
        <v>295</v>
      </c>
      <c r="F7" s="13">
        <v>204</v>
      </c>
      <c r="G7" s="25">
        <v>-0.30847457627118646</v>
      </c>
      <c r="H7" s="12">
        <v>1204</v>
      </c>
      <c r="I7" s="13">
        <v>893</v>
      </c>
      <c r="J7" s="25">
        <v>-0.25830564784053156</v>
      </c>
      <c r="K7" s="13">
        <v>28157</v>
      </c>
      <c r="L7" s="13">
        <v>19899</v>
      </c>
      <c r="M7" s="14">
        <v>-0.29328408566253505</v>
      </c>
      <c r="N7" s="56">
        <v>1.2140916947896947</v>
      </c>
      <c r="O7" s="54">
        <v>1.1492310292377894</v>
      </c>
      <c r="P7" s="14">
        <v>-5.3423201748481142E-2</v>
      </c>
    </row>
    <row r="8" spans="1:16" ht="12" customHeight="1" x14ac:dyDescent="0.25">
      <c r="A8" s="22" t="s">
        <v>99</v>
      </c>
      <c r="B8" s="12">
        <v>1335</v>
      </c>
      <c r="C8" s="13">
        <v>1127</v>
      </c>
      <c r="D8" s="25">
        <v>-0.15580524344569291</v>
      </c>
      <c r="E8" s="12">
        <v>40</v>
      </c>
      <c r="F8" s="13">
        <v>29</v>
      </c>
      <c r="G8" s="25">
        <v>-0.27500000000000002</v>
      </c>
      <c r="H8" s="12">
        <v>157</v>
      </c>
      <c r="I8" s="13">
        <v>126</v>
      </c>
      <c r="J8" s="25">
        <v>-0.19745222929936301</v>
      </c>
      <c r="K8" s="13">
        <v>1609</v>
      </c>
      <c r="L8" s="13">
        <v>1272</v>
      </c>
      <c r="M8" s="14">
        <v>-0.20944686140459912</v>
      </c>
      <c r="N8" s="56">
        <v>2.9962546816479403</v>
      </c>
      <c r="O8" s="54">
        <v>2.5732031943212066</v>
      </c>
      <c r="P8" s="14">
        <v>-0.14119343389529737</v>
      </c>
    </row>
    <row r="9" spans="1:16" ht="12" customHeight="1" x14ac:dyDescent="0.25">
      <c r="A9" s="22" t="s">
        <v>100</v>
      </c>
      <c r="B9" s="12">
        <v>6372</v>
      </c>
      <c r="C9" s="13">
        <v>5049</v>
      </c>
      <c r="D9" s="25">
        <v>-0.2076271186440678</v>
      </c>
      <c r="E9" s="12">
        <v>180</v>
      </c>
      <c r="F9" s="13">
        <v>170</v>
      </c>
      <c r="G9" s="25">
        <v>-5.555555555555558E-2</v>
      </c>
      <c r="H9" s="12">
        <v>549</v>
      </c>
      <c r="I9" s="13">
        <v>517</v>
      </c>
      <c r="J9" s="25">
        <v>-5.8287795992714053E-2</v>
      </c>
      <c r="K9" s="13">
        <v>8241</v>
      </c>
      <c r="L9" s="13">
        <v>6184</v>
      </c>
      <c r="M9" s="14">
        <v>-0.2496056303846621</v>
      </c>
      <c r="N9" s="56">
        <v>2.8248587570621471</v>
      </c>
      <c r="O9" s="54">
        <v>3.3670033670033668</v>
      </c>
      <c r="P9" s="14">
        <v>0.19191919191919182</v>
      </c>
    </row>
    <row r="10" spans="1:16" ht="12" customHeight="1" x14ac:dyDescent="0.25">
      <c r="A10" s="22" t="s">
        <v>101</v>
      </c>
      <c r="B10" s="12">
        <v>361</v>
      </c>
      <c r="C10" s="13">
        <v>242</v>
      </c>
      <c r="D10" s="25">
        <v>-0.32963988919667586</v>
      </c>
      <c r="E10" s="12">
        <v>10</v>
      </c>
      <c r="F10" s="13">
        <v>7</v>
      </c>
      <c r="G10" s="25">
        <v>-0.30000000000000004</v>
      </c>
      <c r="H10" s="12">
        <v>32</v>
      </c>
      <c r="I10" s="13">
        <v>17</v>
      </c>
      <c r="J10" s="25">
        <v>-0.46875</v>
      </c>
      <c r="K10" s="13">
        <v>468</v>
      </c>
      <c r="L10" s="13">
        <v>283</v>
      </c>
      <c r="M10" s="14">
        <v>-0.39529914529914534</v>
      </c>
      <c r="N10" s="56">
        <v>2.7700831024930745</v>
      </c>
      <c r="O10" s="54">
        <v>2.8925619834710745</v>
      </c>
      <c r="P10" s="14">
        <v>4.421487603305807E-2</v>
      </c>
    </row>
    <row r="11" spans="1:16" ht="12" customHeight="1" x14ac:dyDescent="0.25">
      <c r="A11" s="22" t="s">
        <v>102</v>
      </c>
      <c r="B11" s="12">
        <v>966</v>
      </c>
      <c r="C11" s="13">
        <v>652</v>
      </c>
      <c r="D11" s="25">
        <v>-0.32505175983436851</v>
      </c>
      <c r="E11" s="12">
        <v>31</v>
      </c>
      <c r="F11" s="13">
        <v>21</v>
      </c>
      <c r="G11" s="25">
        <v>-0.32258064516129037</v>
      </c>
      <c r="H11" s="12">
        <v>82</v>
      </c>
      <c r="I11" s="13">
        <v>67</v>
      </c>
      <c r="J11" s="25">
        <v>-0.18292682926829273</v>
      </c>
      <c r="K11" s="13">
        <v>1265</v>
      </c>
      <c r="L11" s="13">
        <v>835</v>
      </c>
      <c r="M11" s="14">
        <v>-0.33992094861660083</v>
      </c>
      <c r="N11" s="56">
        <v>3.2091097308488616</v>
      </c>
      <c r="O11" s="54">
        <v>3.2208588957055215</v>
      </c>
      <c r="P11" s="14">
        <v>3.6611913714623689E-3</v>
      </c>
    </row>
    <row r="12" spans="1:16" ht="12" customHeight="1" x14ac:dyDescent="0.25">
      <c r="A12" s="22" t="s">
        <v>103</v>
      </c>
      <c r="B12" s="12">
        <v>263</v>
      </c>
      <c r="C12" s="13">
        <v>186</v>
      </c>
      <c r="D12" s="25">
        <v>-0.29277566539923949</v>
      </c>
      <c r="E12" s="12">
        <v>19</v>
      </c>
      <c r="F12" s="13">
        <v>7</v>
      </c>
      <c r="G12" s="25">
        <v>-0.63157894736842102</v>
      </c>
      <c r="H12" s="12">
        <v>26</v>
      </c>
      <c r="I12" s="13">
        <v>23</v>
      </c>
      <c r="J12" s="25">
        <v>-0.11538461538461542</v>
      </c>
      <c r="K12" s="13">
        <v>349</v>
      </c>
      <c r="L12" s="13">
        <v>244</v>
      </c>
      <c r="M12" s="14">
        <v>-0.30085959885386815</v>
      </c>
      <c r="N12" s="56">
        <v>7.2243346007604554</v>
      </c>
      <c r="O12" s="54">
        <v>3.763440860215054</v>
      </c>
      <c r="P12" s="14">
        <v>-0.47906055461233721</v>
      </c>
    </row>
    <row r="13" spans="1:16" ht="12" customHeight="1" x14ac:dyDescent="0.25">
      <c r="A13" s="22" t="s">
        <v>293</v>
      </c>
      <c r="B13" s="12">
        <v>1510</v>
      </c>
      <c r="C13" s="13">
        <v>1292</v>
      </c>
      <c r="D13" s="25">
        <v>-0.14437086092715234</v>
      </c>
      <c r="E13" s="12">
        <v>46</v>
      </c>
      <c r="F13" s="13">
        <v>39</v>
      </c>
      <c r="G13" s="25">
        <v>-0.15217391304347827</v>
      </c>
      <c r="H13" s="12">
        <v>165</v>
      </c>
      <c r="I13" s="13">
        <v>132</v>
      </c>
      <c r="J13" s="25">
        <v>-0.19999999999999996</v>
      </c>
      <c r="K13" s="13">
        <v>1761</v>
      </c>
      <c r="L13" s="13">
        <v>1440</v>
      </c>
      <c r="M13" s="14">
        <v>-0.18228279386712098</v>
      </c>
      <c r="N13" s="56">
        <v>3.0463576158940397</v>
      </c>
      <c r="O13" s="54">
        <v>3.0185758513931891</v>
      </c>
      <c r="P13" s="14">
        <v>-9.1196661731053341E-3</v>
      </c>
    </row>
    <row r="14" spans="1:16" ht="12" customHeight="1" thickBot="1" x14ac:dyDescent="0.3">
      <c r="A14" s="23" t="s">
        <v>0</v>
      </c>
      <c r="B14" s="15">
        <v>37251</v>
      </c>
      <c r="C14" s="16">
        <v>27725</v>
      </c>
      <c r="D14" s="26">
        <v>-0.25572467853212</v>
      </c>
      <c r="E14" s="15">
        <v>688</v>
      </c>
      <c r="F14" s="16">
        <v>536</v>
      </c>
      <c r="G14" s="29">
        <v>-0.22093023255813948</v>
      </c>
      <c r="H14" s="15">
        <v>2383</v>
      </c>
      <c r="I14" s="16">
        <v>1877</v>
      </c>
      <c r="J14" s="26">
        <v>-0.21233738984473349</v>
      </c>
      <c r="K14" s="16">
        <v>44934</v>
      </c>
      <c r="L14" s="16">
        <v>32058</v>
      </c>
      <c r="M14" s="17">
        <v>-0.28655361196421414</v>
      </c>
      <c r="N14" s="57">
        <v>1.846930283750772</v>
      </c>
      <c r="O14" s="55">
        <v>1.9332732191163209</v>
      </c>
      <c r="P14" s="17">
        <v>4.6749428565437068E-2</v>
      </c>
    </row>
    <row r="15" spans="1:16" x14ac:dyDescent="0.25">
      <c r="A15" s="113" t="s">
        <v>292</v>
      </c>
    </row>
  </sheetData>
  <sheetProtection algorithmName="SHA-512" hashValue="YCuj3mMO/KlikMM9rjy05P967Ghg7RnGddK+skE7xix2GINcH1JBXXr9PhK+haL9KO4MP2cSY8pyEG3G6caUaQ==" saltValue="4uJKdoQ6gK0AACff8zRo/Q==" spinCount="100000" sheet="1" objects="1" scenarios="1" selectLockedCells="1" selectUnlockedCells="1"/>
  <mergeCells count="6">
    <mergeCell ref="N4:P4"/>
    <mergeCell ref="A4:A5"/>
    <mergeCell ref="B4:D4"/>
    <mergeCell ref="E4:G4"/>
    <mergeCell ref="H4:J4"/>
    <mergeCell ref="K4:M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73C6-EA27-40C7-AD27-9E676C16A0C0}">
  <dimension ref="A1:M26"/>
  <sheetViews>
    <sheetView showGridLines="0" showRuler="0" zoomScaleNormal="100" zoomScaleSheetLayoutView="100" workbookViewId="0">
      <selection activeCell="A16" sqref="A16"/>
    </sheetView>
  </sheetViews>
  <sheetFormatPr defaultColWidth="7.77734375" defaultRowHeight="13.2" x14ac:dyDescent="0.25"/>
  <cols>
    <col min="1" max="1" width="14.777343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25">
      <c r="A1" s="208" t="s">
        <v>316</v>
      </c>
      <c r="B1" s="104"/>
      <c r="C1" s="104"/>
      <c r="D1" s="104"/>
      <c r="E1" s="104"/>
      <c r="F1" s="104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209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7</v>
      </c>
      <c r="B6" s="12">
        <v>2815</v>
      </c>
      <c r="C6" s="13">
        <v>2126</v>
      </c>
      <c r="D6" s="25">
        <v>-0.24476021314387209</v>
      </c>
      <c r="E6" s="12">
        <v>42</v>
      </c>
      <c r="F6" s="13">
        <v>28</v>
      </c>
      <c r="G6" s="25">
        <v>-0.33333333333333337</v>
      </c>
      <c r="H6" s="12">
        <v>135</v>
      </c>
      <c r="I6" s="13">
        <v>115</v>
      </c>
      <c r="J6" s="25">
        <v>-0.14814814814814814</v>
      </c>
      <c r="K6" s="13">
        <v>3362</v>
      </c>
      <c r="L6" s="13">
        <v>2465</v>
      </c>
      <c r="M6" s="14">
        <v>-0.26680547293277812</v>
      </c>
    </row>
    <row r="7" spans="1:13" ht="12" customHeight="1" x14ac:dyDescent="0.25">
      <c r="A7" s="22" t="s">
        <v>8</v>
      </c>
      <c r="B7" s="12">
        <v>468</v>
      </c>
      <c r="C7" s="13">
        <v>372</v>
      </c>
      <c r="D7" s="25">
        <v>-0.20512820512820518</v>
      </c>
      <c r="E7" s="12">
        <v>37</v>
      </c>
      <c r="F7" s="13">
        <v>20</v>
      </c>
      <c r="G7" s="25">
        <v>-0.45945945945945943</v>
      </c>
      <c r="H7" s="12">
        <v>68</v>
      </c>
      <c r="I7" s="13">
        <v>73</v>
      </c>
      <c r="J7" s="25">
        <v>7.3529411764705843E-2</v>
      </c>
      <c r="K7" s="13">
        <v>566</v>
      </c>
      <c r="L7" s="13">
        <v>428</v>
      </c>
      <c r="M7" s="14">
        <v>-0.24381625441696109</v>
      </c>
    </row>
    <row r="8" spans="1:13" ht="12" customHeight="1" x14ac:dyDescent="0.25">
      <c r="A8" s="22" t="s">
        <v>9</v>
      </c>
      <c r="B8" s="12">
        <v>3180</v>
      </c>
      <c r="C8" s="13">
        <v>2463</v>
      </c>
      <c r="D8" s="25">
        <v>-0.22547169811320755</v>
      </c>
      <c r="E8" s="12">
        <v>45</v>
      </c>
      <c r="F8" s="13">
        <v>27</v>
      </c>
      <c r="G8" s="25">
        <v>-0.4</v>
      </c>
      <c r="H8" s="12">
        <v>153</v>
      </c>
      <c r="I8" s="13">
        <v>128</v>
      </c>
      <c r="J8" s="25">
        <v>-0.16339869281045749</v>
      </c>
      <c r="K8" s="13">
        <v>3988</v>
      </c>
      <c r="L8" s="13">
        <v>2915</v>
      </c>
      <c r="M8" s="14">
        <v>-0.26905717151454367</v>
      </c>
    </row>
    <row r="9" spans="1:13" ht="12" customHeight="1" x14ac:dyDescent="0.25">
      <c r="A9" s="22" t="s">
        <v>10</v>
      </c>
      <c r="B9" s="12">
        <v>412</v>
      </c>
      <c r="C9" s="13">
        <v>264</v>
      </c>
      <c r="D9" s="25">
        <v>-0.35922330097087374</v>
      </c>
      <c r="E9" s="12">
        <v>8</v>
      </c>
      <c r="F9" s="13">
        <v>5</v>
      </c>
      <c r="G9" s="25">
        <v>-0.375</v>
      </c>
      <c r="H9" s="12">
        <v>48</v>
      </c>
      <c r="I9" s="13">
        <v>37</v>
      </c>
      <c r="J9" s="25">
        <v>-0.22916666666666663</v>
      </c>
      <c r="K9" s="13">
        <v>488</v>
      </c>
      <c r="L9" s="13">
        <v>293</v>
      </c>
      <c r="M9" s="14">
        <v>-0.39959016393442626</v>
      </c>
    </row>
    <row r="10" spans="1:13" ht="12" customHeight="1" x14ac:dyDescent="0.25">
      <c r="A10" s="22" t="s">
        <v>105</v>
      </c>
      <c r="B10" s="12">
        <v>527</v>
      </c>
      <c r="C10" s="13">
        <v>462</v>
      </c>
      <c r="D10" s="25">
        <v>-0.12333965844402273</v>
      </c>
      <c r="E10" s="12">
        <v>14</v>
      </c>
      <c r="F10" s="13">
        <v>17</v>
      </c>
      <c r="G10" s="25">
        <v>0.21428571428571419</v>
      </c>
      <c r="H10" s="12">
        <v>66</v>
      </c>
      <c r="I10" s="13">
        <v>80</v>
      </c>
      <c r="J10" s="25">
        <v>0.21212121212121215</v>
      </c>
      <c r="K10" s="13">
        <v>628</v>
      </c>
      <c r="L10" s="13">
        <v>491</v>
      </c>
      <c r="M10" s="14">
        <v>-0.21815286624203822</v>
      </c>
    </row>
    <row r="11" spans="1:13" ht="12" customHeight="1" x14ac:dyDescent="0.25">
      <c r="A11" s="22" t="s">
        <v>11</v>
      </c>
      <c r="B11" s="12">
        <v>1624</v>
      </c>
      <c r="C11" s="13">
        <v>1236</v>
      </c>
      <c r="D11" s="25">
        <v>-0.23891625615763545</v>
      </c>
      <c r="E11" s="12">
        <v>40</v>
      </c>
      <c r="F11" s="13">
        <v>24</v>
      </c>
      <c r="G11" s="25">
        <v>-0.4</v>
      </c>
      <c r="H11" s="12">
        <v>79</v>
      </c>
      <c r="I11" s="13">
        <v>77</v>
      </c>
      <c r="J11" s="25">
        <v>-2.5316455696202556E-2</v>
      </c>
      <c r="K11" s="13">
        <v>1952</v>
      </c>
      <c r="L11" s="13">
        <v>1447</v>
      </c>
      <c r="M11" s="14">
        <v>-0.25870901639344257</v>
      </c>
    </row>
    <row r="12" spans="1:13" ht="12" customHeight="1" x14ac:dyDescent="0.25">
      <c r="A12" s="22" t="s">
        <v>12</v>
      </c>
      <c r="B12" s="12">
        <v>444</v>
      </c>
      <c r="C12" s="13">
        <v>328</v>
      </c>
      <c r="D12" s="25">
        <v>-0.26126126126126126</v>
      </c>
      <c r="E12" s="12">
        <v>17</v>
      </c>
      <c r="F12" s="13">
        <v>13</v>
      </c>
      <c r="G12" s="25">
        <v>-0.23529411764705888</v>
      </c>
      <c r="H12" s="12">
        <v>71</v>
      </c>
      <c r="I12" s="13">
        <v>43</v>
      </c>
      <c r="J12" s="25">
        <v>-0.39436619718309862</v>
      </c>
      <c r="K12" s="13">
        <v>545</v>
      </c>
      <c r="L12" s="13">
        <v>393</v>
      </c>
      <c r="M12" s="14">
        <v>-0.27889908256880735</v>
      </c>
    </row>
    <row r="13" spans="1:13" ht="12" customHeight="1" x14ac:dyDescent="0.25">
      <c r="A13" s="22" t="s">
        <v>5</v>
      </c>
      <c r="B13" s="12">
        <v>2154</v>
      </c>
      <c r="C13" s="13">
        <v>1540</v>
      </c>
      <c r="D13" s="25">
        <v>-0.28505106778087275</v>
      </c>
      <c r="E13" s="12">
        <v>44</v>
      </c>
      <c r="F13" s="13">
        <v>33</v>
      </c>
      <c r="G13" s="25">
        <v>-0.25</v>
      </c>
      <c r="H13" s="12">
        <v>214</v>
      </c>
      <c r="I13" s="13">
        <v>153</v>
      </c>
      <c r="J13" s="25">
        <v>-0.28504672897196259</v>
      </c>
      <c r="K13" s="13">
        <v>2449</v>
      </c>
      <c r="L13" s="13">
        <v>1676</v>
      </c>
      <c r="M13" s="14">
        <v>-0.31563903634136381</v>
      </c>
    </row>
    <row r="14" spans="1:13" ht="12" customHeight="1" x14ac:dyDescent="0.25">
      <c r="A14" s="22" t="s">
        <v>13</v>
      </c>
      <c r="B14" s="12">
        <v>433</v>
      </c>
      <c r="C14" s="13">
        <v>342</v>
      </c>
      <c r="D14" s="25">
        <v>-0.210161662817552</v>
      </c>
      <c r="E14" s="12">
        <v>19</v>
      </c>
      <c r="F14" s="13">
        <v>15</v>
      </c>
      <c r="G14" s="25">
        <v>-0.21052631578947367</v>
      </c>
      <c r="H14" s="12">
        <v>58</v>
      </c>
      <c r="I14" s="13">
        <v>43</v>
      </c>
      <c r="J14" s="25">
        <v>-0.25862068965517238</v>
      </c>
      <c r="K14" s="13">
        <v>509</v>
      </c>
      <c r="L14" s="13">
        <v>363</v>
      </c>
      <c r="M14" s="14">
        <v>-0.28683693516699416</v>
      </c>
    </row>
    <row r="15" spans="1:13" ht="12" customHeight="1" x14ac:dyDescent="0.25">
      <c r="A15" s="22" t="s">
        <v>14</v>
      </c>
      <c r="B15" s="12">
        <v>1822</v>
      </c>
      <c r="C15" s="13">
        <v>1283</v>
      </c>
      <c r="D15" s="25">
        <v>-0.29582875960482991</v>
      </c>
      <c r="E15" s="12">
        <v>45</v>
      </c>
      <c r="F15" s="13">
        <v>34</v>
      </c>
      <c r="G15" s="25">
        <v>-0.24444444444444446</v>
      </c>
      <c r="H15" s="12">
        <v>123</v>
      </c>
      <c r="I15" s="13">
        <v>84</v>
      </c>
      <c r="J15" s="25">
        <v>-0.31707317073170727</v>
      </c>
      <c r="K15" s="13">
        <v>2132</v>
      </c>
      <c r="L15" s="13">
        <v>1482</v>
      </c>
      <c r="M15" s="14">
        <v>-0.30487804878048785</v>
      </c>
    </row>
    <row r="16" spans="1:13" ht="12" customHeight="1" x14ac:dyDescent="0.25">
      <c r="A16" s="22" t="s">
        <v>3</v>
      </c>
      <c r="B16" s="12">
        <v>8232</v>
      </c>
      <c r="C16" s="13">
        <v>5704</v>
      </c>
      <c r="D16" s="25">
        <v>-0.30709426627793979</v>
      </c>
      <c r="E16" s="12">
        <v>76</v>
      </c>
      <c r="F16" s="13">
        <v>79</v>
      </c>
      <c r="G16" s="25">
        <v>3.9473684210526327E-2</v>
      </c>
      <c r="H16" s="12">
        <v>337</v>
      </c>
      <c r="I16" s="13">
        <v>236</v>
      </c>
      <c r="J16" s="25">
        <v>-0.29970326409495551</v>
      </c>
      <c r="K16" s="13">
        <v>9820</v>
      </c>
      <c r="L16" s="13">
        <v>6529</v>
      </c>
      <c r="M16" s="14">
        <v>-0.33513238289205705</v>
      </c>
    </row>
    <row r="17" spans="1:13" ht="12" customHeight="1" x14ac:dyDescent="0.25">
      <c r="A17" s="22" t="s">
        <v>15</v>
      </c>
      <c r="B17" s="12">
        <v>303</v>
      </c>
      <c r="C17" s="13">
        <v>241</v>
      </c>
      <c r="D17" s="25">
        <v>-0.20462046204620465</v>
      </c>
      <c r="E17" s="12">
        <v>17</v>
      </c>
      <c r="F17" s="13">
        <v>16</v>
      </c>
      <c r="G17" s="25">
        <v>-5.8823529411764719E-2</v>
      </c>
      <c r="H17" s="12">
        <v>52</v>
      </c>
      <c r="I17" s="13">
        <v>49</v>
      </c>
      <c r="J17" s="25">
        <v>-5.7692307692307709E-2</v>
      </c>
      <c r="K17" s="13">
        <v>365</v>
      </c>
      <c r="L17" s="13">
        <v>281</v>
      </c>
      <c r="M17" s="14">
        <v>-0.23013698630136992</v>
      </c>
    </row>
    <row r="18" spans="1:13" ht="12" customHeight="1" x14ac:dyDescent="0.25">
      <c r="A18" s="22" t="s">
        <v>4</v>
      </c>
      <c r="B18" s="12">
        <v>6245</v>
      </c>
      <c r="C18" s="13">
        <v>4692</v>
      </c>
      <c r="D18" s="25">
        <v>-0.24867894315452366</v>
      </c>
      <c r="E18" s="12">
        <v>79</v>
      </c>
      <c r="F18" s="13">
        <v>59</v>
      </c>
      <c r="G18" s="25">
        <v>-0.25316455696202533</v>
      </c>
      <c r="H18" s="12">
        <v>205</v>
      </c>
      <c r="I18" s="13">
        <v>157</v>
      </c>
      <c r="J18" s="25">
        <v>-0.23414634146341462</v>
      </c>
      <c r="K18" s="13">
        <v>7738</v>
      </c>
      <c r="L18" s="13">
        <v>5557</v>
      </c>
      <c r="M18" s="14">
        <v>-0.28185577668648232</v>
      </c>
    </row>
    <row r="19" spans="1:13" ht="12" customHeight="1" x14ac:dyDescent="0.25">
      <c r="A19" s="22" t="s">
        <v>16</v>
      </c>
      <c r="B19" s="12">
        <v>1612</v>
      </c>
      <c r="C19" s="13">
        <v>1185</v>
      </c>
      <c r="D19" s="25">
        <v>-0.26488833746898266</v>
      </c>
      <c r="E19" s="12">
        <v>41</v>
      </c>
      <c r="F19" s="13">
        <v>44</v>
      </c>
      <c r="G19" s="25">
        <v>7.3170731707317138E-2</v>
      </c>
      <c r="H19" s="12">
        <v>211</v>
      </c>
      <c r="I19" s="13">
        <v>147</v>
      </c>
      <c r="J19" s="25">
        <v>-0.30331753554502372</v>
      </c>
      <c r="K19" s="13">
        <v>1953</v>
      </c>
      <c r="L19" s="13">
        <v>1385</v>
      </c>
      <c r="M19" s="14">
        <v>-0.29083461341525862</v>
      </c>
    </row>
    <row r="20" spans="1:13" ht="12" customHeight="1" x14ac:dyDescent="0.25">
      <c r="A20" s="22" t="s">
        <v>17</v>
      </c>
      <c r="B20" s="12">
        <v>2605</v>
      </c>
      <c r="C20" s="13">
        <v>2049</v>
      </c>
      <c r="D20" s="25">
        <v>-0.21343570057581573</v>
      </c>
      <c r="E20" s="12">
        <v>32</v>
      </c>
      <c r="F20" s="13">
        <v>39</v>
      </c>
      <c r="G20" s="25">
        <v>0.21875</v>
      </c>
      <c r="H20" s="12">
        <v>159</v>
      </c>
      <c r="I20" s="13">
        <v>133</v>
      </c>
      <c r="J20" s="25">
        <v>-0.16352201257861632</v>
      </c>
      <c r="K20" s="13">
        <v>3183</v>
      </c>
      <c r="L20" s="13">
        <v>2379</v>
      </c>
      <c r="M20" s="14">
        <v>-0.25259189443920826</v>
      </c>
    </row>
    <row r="21" spans="1:13" ht="12" customHeight="1" x14ac:dyDescent="0.25">
      <c r="A21" s="22" t="s">
        <v>106</v>
      </c>
      <c r="B21" s="12">
        <v>859</v>
      </c>
      <c r="C21" s="13">
        <v>635</v>
      </c>
      <c r="D21" s="25">
        <v>-0.2607683352735739</v>
      </c>
      <c r="E21" s="12">
        <v>18</v>
      </c>
      <c r="F21" s="13">
        <v>23</v>
      </c>
      <c r="G21" s="25">
        <v>0.27777777777777768</v>
      </c>
      <c r="H21" s="12">
        <v>53</v>
      </c>
      <c r="I21" s="13">
        <v>52</v>
      </c>
      <c r="J21" s="25">
        <v>-1.8867924528301883E-2</v>
      </c>
      <c r="K21" s="13">
        <v>1038</v>
      </c>
      <c r="L21" s="13">
        <v>743</v>
      </c>
      <c r="M21" s="14">
        <v>-0.28420038535645475</v>
      </c>
    </row>
    <row r="22" spans="1:13" ht="12" customHeight="1" x14ac:dyDescent="0.25">
      <c r="A22" s="22" t="s">
        <v>18</v>
      </c>
      <c r="B22" s="12">
        <v>654</v>
      </c>
      <c r="C22" s="13">
        <v>532</v>
      </c>
      <c r="D22" s="25">
        <v>-0.18654434250764529</v>
      </c>
      <c r="E22" s="12">
        <v>14</v>
      </c>
      <c r="F22" s="13">
        <v>11</v>
      </c>
      <c r="G22" s="25">
        <v>-0.2142857142857143</v>
      </c>
      <c r="H22" s="12">
        <v>46</v>
      </c>
      <c r="I22" s="13">
        <v>42</v>
      </c>
      <c r="J22" s="25">
        <v>-8.6956521739130488E-2</v>
      </c>
      <c r="K22" s="13">
        <v>863</v>
      </c>
      <c r="L22" s="13">
        <v>650</v>
      </c>
      <c r="M22" s="14">
        <v>-0.24681344148319817</v>
      </c>
    </row>
    <row r="23" spans="1:13" ht="12" customHeight="1" x14ac:dyDescent="0.25">
      <c r="A23" s="22" t="s">
        <v>19</v>
      </c>
      <c r="B23" s="12">
        <v>1315</v>
      </c>
      <c r="C23" s="13">
        <v>1047</v>
      </c>
      <c r="D23" s="25">
        <v>-0.20380228136882128</v>
      </c>
      <c r="E23" s="12">
        <v>38</v>
      </c>
      <c r="F23" s="13">
        <v>22</v>
      </c>
      <c r="G23" s="25">
        <v>-0.42105263157894735</v>
      </c>
      <c r="H23" s="12">
        <v>90</v>
      </c>
      <c r="I23" s="13">
        <v>74</v>
      </c>
      <c r="J23" s="25">
        <v>-0.17777777777777781</v>
      </c>
      <c r="K23" s="13">
        <v>1604</v>
      </c>
      <c r="L23" s="13">
        <v>1216</v>
      </c>
      <c r="M23" s="14">
        <v>-0.24189526184538657</v>
      </c>
    </row>
    <row r="24" spans="1:13" ht="12" customHeight="1" x14ac:dyDescent="0.25">
      <c r="A24" s="22" t="s">
        <v>107</v>
      </c>
      <c r="B24" s="12">
        <v>611</v>
      </c>
      <c r="C24" s="13">
        <v>501</v>
      </c>
      <c r="D24" s="25">
        <v>-0.18003273322422264</v>
      </c>
      <c r="E24" s="12">
        <v>21</v>
      </c>
      <c r="F24" s="13">
        <v>17</v>
      </c>
      <c r="G24" s="25">
        <v>-0.19047619047619047</v>
      </c>
      <c r="H24" s="12">
        <v>106</v>
      </c>
      <c r="I24" s="13">
        <v>89</v>
      </c>
      <c r="J24" s="25">
        <v>-0.160377358490566</v>
      </c>
      <c r="K24" s="13">
        <v>686</v>
      </c>
      <c r="L24" s="13">
        <v>538</v>
      </c>
      <c r="M24" s="14">
        <v>-0.21574344023323611</v>
      </c>
    </row>
    <row r="25" spans="1:13" ht="12" customHeight="1" x14ac:dyDescent="0.25">
      <c r="A25" s="22" t="s">
        <v>108</v>
      </c>
      <c r="B25" s="12">
        <v>936</v>
      </c>
      <c r="C25" s="13">
        <v>723</v>
      </c>
      <c r="D25" s="25">
        <v>-0.22756410256410253</v>
      </c>
      <c r="E25" s="12">
        <v>41</v>
      </c>
      <c r="F25" s="13">
        <v>10</v>
      </c>
      <c r="G25" s="25">
        <v>-0.75609756097560976</v>
      </c>
      <c r="H25" s="12">
        <v>109</v>
      </c>
      <c r="I25" s="13">
        <v>65</v>
      </c>
      <c r="J25" s="25">
        <v>-0.40366972477064222</v>
      </c>
      <c r="K25" s="13">
        <v>1065</v>
      </c>
      <c r="L25" s="13">
        <v>827</v>
      </c>
      <c r="M25" s="14">
        <v>-0.22347417840375583</v>
      </c>
    </row>
    <row r="26" spans="1:13" ht="12" customHeight="1" thickBot="1" x14ac:dyDescent="0.3">
      <c r="A26" s="23" t="s">
        <v>0</v>
      </c>
      <c r="B26" s="15">
        <v>37251</v>
      </c>
      <c r="C26" s="16">
        <v>27725</v>
      </c>
      <c r="D26" s="26">
        <v>-0.25572467853212</v>
      </c>
      <c r="E26" s="15">
        <v>688</v>
      </c>
      <c r="F26" s="16">
        <v>536</v>
      </c>
      <c r="G26" s="26">
        <v>-0.22093023255813948</v>
      </c>
      <c r="H26" s="15">
        <v>2383</v>
      </c>
      <c r="I26" s="16">
        <v>1877</v>
      </c>
      <c r="J26" s="26">
        <v>-0.21233738984473349</v>
      </c>
      <c r="K26" s="16">
        <v>44934</v>
      </c>
      <c r="L26" s="16">
        <v>32058</v>
      </c>
      <c r="M26" s="17">
        <v>-0.28655361196421414</v>
      </c>
    </row>
  </sheetData>
  <sheetProtection algorithmName="SHA-512" hashValue="pr8ReN5q2fHaQW1m3AGxngN3BxJDGz3IczaBw1S6autJTiT8+uHVFQm1TqI8iX2n2blu5bRNSj6k3WrJPOyG4g==" saltValue="fYW2BEyPA4pdOLrD7u2V7w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C389-FE3A-4FDC-92D7-09D29D808AF9}">
  <dimension ref="A1:N25"/>
  <sheetViews>
    <sheetView showGridLines="0" showRuler="0" zoomScaleNormal="100" zoomScaleSheetLayoutView="100" workbookViewId="0">
      <selection activeCell="H22" sqref="H22"/>
    </sheetView>
  </sheetViews>
  <sheetFormatPr defaultColWidth="7.77734375" defaultRowHeight="13.2" x14ac:dyDescent="0.25"/>
  <cols>
    <col min="1" max="1" width="14.44140625" style="3" customWidth="1"/>
    <col min="2" max="2" width="17.77734375" style="3" customWidth="1"/>
    <col min="3" max="6" width="9.77734375" style="3" customWidth="1"/>
    <col min="7" max="7" width="10" style="3" customWidth="1"/>
    <col min="8" max="14" width="9.77734375" style="3" customWidth="1"/>
    <col min="15" max="17" width="7.21875" style="3" customWidth="1"/>
    <col min="18" max="16384" width="7.77734375" style="3"/>
  </cols>
  <sheetData>
    <row r="1" spans="1:14" ht="19.2" customHeight="1" x14ac:dyDescent="0.3">
      <c r="A1" s="208" t="s">
        <v>296</v>
      </c>
      <c r="C1" s="103"/>
      <c r="D1" s="103"/>
      <c r="E1" s="103"/>
      <c r="F1" s="103"/>
      <c r="G1" s="103"/>
      <c r="H1" s="105"/>
      <c r="I1" s="105"/>
      <c r="J1" s="105"/>
      <c r="K1" s="105"/>
    </row>
    <row r="2" spans="1:14" ht="10.050000000000001" customHeight="1" x14ac:dyDescent="0.25">
      <c r="C2" s="4"/>
      <c r="D2" s="4"/>
      <c r="E2" s="4"/>
      <c r="F2" s="4"/>
      <c r="G2" s="4"/>
    </row>
    <row r="3" spans="1:14" ht="15" customHeight="1" thickBot="1" x14ac:dyDescent="0.3">
      <c r="B3" s="27"/>
      <c r="C3" s="4"/>
      <c r="D3" s="4"/>
      <c r="E3" s="4"/>
      <c r="F3" s="4"/>
      <c r="G3" s="4"/>
    </row>
    <row r="4" spans="1:14" ht="19.95" customHeight="1" thickBot="1" x14ac:dyDescent="0.3">
      <c r="A4" s="273" t="s">
        <v>295</v>
      </c>
      <c r="B4" s="293"/>
      <c r="C4" s="272" t="s">
        <v>76</v>
      </c>
      <c r="D4" s="272"/>
      <c r="E4" s="276"/>
      <c r="F4" s="277" t="s">
        <v>77</v>
      </c>
      <c r="G4" s="277"/>
      <c r="H4" s="277"/>
      <c r="I4" s="277" t="s">
        <v>78</v>
      </c>
      <c r="J4" s="277"/>
      <c r="K4" s="277"/>
      <c r="L4" s="272" t="s">
        <v>297</v>
      </c>
      <c r="M4" s="272"/>
      <c r="N4" s="272"/>
    </row>
    <row r="5" spans="1:14" ht="20.55" customHeight="1" thickBot="1" x14ac:dyDescent="0.3">
      <c r="A5" s="274"/>
      <c r="B5" s="294"/>
      <c r="C5" s="18">
        <v>2019</v>
      </c>
      <c r="D5" s="18">
        <v>2020</v>
      </c>
      <c r="E5" s="21" t="s">
        <v>56</v>
      </c>
      <c r="F5" s="24">
        <v>2019</v>
      </c>
      <c r="G5" s="18">
        <v>2020</v>
      </c>
      <c r="H5" s="21" t="s">
        <v>56</v>
      </c>
      <c r="I5" s="24">
        <v>2019</v>
      </c>
      <c r="J5" s="18">
        <v>2020</v>
      </c>
      <c r="K5" s="21" t="s">
        <v>56</v>
      </c>
      <c r="L5" s="18">
        <v>2019</v>
      </c>
      <c r="M5" s="18">
        <v>2020</v>
      </c>
      <c r="N5" s="20" t="s">
        <v>56</v>
      </c>
    </row>
    <row r="6" spans="1:14" ht="12" customHeight="1" thickTop="1" x14ac:dyDescent="0.25">
      <c r="A6" s="283" t="s">
        <v>109</v>
      </c>
      <c r="B6" s="58" t="s">
        <v>2</v>
      </c>
      <c r="C6" s="38">
        <v>3999</v>
      </c>
      <c r="D6" s="30">
        <v>2553</v>
      </c>
      <c r="E6" s="31">
        <v>-0.36159039759939982</v>
      </c>
      <c r="F6" s="38">
        <v>26869</v>
      </c>
      <c r="G6" s="35">
        <v>18139</v>
      </c>
      <c r="H6" s="39">
        <v>-0.32490974729241873</v>
      </c>
      <c r="I6" s="38">
        <v>6460</v>
      </c>
      <c r="J6" s="35">
        <v>5084</v>
      </c>
      <c r="K6" s="39">
        <v>-0.21300309597523215</v>
      </c>
      <c r="L6" s="30">
        <v>37328</v>
      </c>
      <c r="M6" s="30">
        <v>25776</v>
      </c>
      <c r="N6" s="31">
        <v>-0.30947278182597515</v>
      </c>
    </row>
    <row r="7" spans="1:14" ht="12" customHeight="1" x14ac:dyDescent="0.25">
      <c r="A7" s="284"/>
      <c r="B7" s="59" t="s">
        <v>6</v>
      </c>
      <c r="C7" s="40">
        <v>822</v>
      </c>
      <c r="D7" s="36">
        <v>603</v>
      </c>
      <c r="E7" s="32">
        <v>-0.26642335766423353</v>
      </c>
      <c r="F7" s="40">
        <v>5528</v>
      </c>
      <c r="G7" s="36">
        <v>4025</v>
      </c>
      <c r="H7" s="41">
        <v>-0.27188856729377708</v>
      </c>
      <c r="I7" s="40">
        <v>1376</v>
      </c>
      <c r="J7" s="36">
        <v>1048</v>
      </c>
      <c r="K7" s="52">
        <v>-0.23837209302325579</v>
      </c>
      <c r="L7" s="36">
        <v>7726</v>
      </c>
      <c r="M7" s="36">
        <v>5676</v>
      </c>
      <c r="N7" s="32">
        <v>-0.26533782034688069</v>
      </c>
    </row>
    <row r="8" spans="1:14" ht="12" customHeight="1" x14ac:dyDescent="0.25">
      <c r="A8" s="284"/>
      <c r="B8" s="59" t="s">
        <v>1</v>
      </c>
      <c r="C8" s="40">
        <v>35</v>
      </c>
      <c r="D8" s="36">
        <v>31</v>
      </c>
      <c r="E8" s="32">
        <v>-0.11428571428571432</v>
      </c>
      <c r="F8" s="40">
        <v>322</v>
      </c>
      <c r="G8" s="36">
        <v>211</v>
      </c>
      <c r="H8" s="41">
        <v>-0.34472049689440998</v>
      </c>
      <c r="I8" s="40">
        <v>94</v>
      </c>
      <c r="J8" s="36">
        <v>64</v>
      </c>
      <c r="K8" s="52">
        <v>-0.31914893617021278</v>
      </c>
      <c r="L8" s="36">
        <v>451</v>
      </c>
      <c r="M8" s="36">
        <v>306</v>
      </c>
      <c r="N8" s="32">
        <v>-0.3215077605321508</v>
      </c>
    </row>
    <row r="9" spans="1:14" ht="12" customHeight="1" x14ac:dyDescent="0.25">
      <c r="A9" s="284"/>
      <c r="B9" s="59" t="s">
        <v>92</v>
      </c>
      <c r="C9" s="40">
        <v>108</v>
      </c>
      <c r="D9" s="36">
        <v>56</v>
      </c>
      <c r="E9" s="32">
        <v>-0.48148148148148151</v>
      </c>
      <c r="F9" s="40">
        <v>39</v>
      </c>
      <c r="G9" s="36">
        <v>39</v>
      </c>
      <c r="H9" s="41">
        <v>0</v>
      </c>
      <c r="I9" s="40">
        <v>13</v>
      </c>
      <c r="J9" s="36">
        <v>10</v>
      </c>
      <c r="K9" s="41">
        <v>-0.23076923076923073</v>
      </c>
      <c r="L9" s="36">
        <v>160</v>
      </c>
      <c r="M9" s="36">
        <v>105</v>
      </c>
      <c r="N9" s="32">
        <v>-0.34375</v>
      </c>
    </row>
    <row r="10" spans="1:14" ht="12" customHeight="1" x14ac:dyDescent="0.25">
      <c r="A10" s="285"/>
      <c r="B10" s="60" t="s">
        <v>0</v>
      </c>
      <c r="C10" s="42">
        <v>4964</v>
      </c>
      <c r="D10" s="37">
        <v>3243</v>
      </c>
      <c r="E10" s="45">
        <v>-0.34669621273166806</v>
      </c>
      <c r="F10" s="42">
        <v>32758</v>
      </c>
      <c r="G10" s="37">
        <v>22414</v>
      </c>
      <c r="H10" s="43">
        <v>-0.31577019354050917</v>
      </c>
      <c r="I10" s="42">
        <v>7943</v>
      </c>
      <c r="J10" s="37">
        <v>6206</v>
      </c>
      <c r="K10" s="43">
        <v>-0.21868311721012212</v>
      </c>
      <c r="L10" s="37">
        <v>45665</v>
      </c>
      <c r="M10" s="37">
        <v>31863</v>
      </c>
      <c r="N10" s="45">
        <v>-0.30224460746742576</v>
      </c>
    </row>
    <row r="11" spans="1:14" x14ac:dyDescent="0.25">
      <c r="A11" s="291" t="s">
        <v>110</v>
      </c>
      <c r="B11" s="61" t="s">
        <v>2</v>
      </c>
      <c r="C11" s="62">
        <v>104</v>
      </c>
      <c r="D11" s="62">
        <v>73</v>
      </c>
      <c r="E11" s="63">
        <v>-0.29807692307692313</v>
      </c>
      <c r="F11" s="64">
        <v>364</v>
      </c>
      <c r="G11" s="62">
        <v>219</v>
      </c>
      <c r="H11" s="65">
        <v>-0.39835164835164838</v>
      </c>
      <c r="I11" s="64">
        <v>26</v>
      </c>
      <c r="J11" s="62">
        <v>16</v>
      </c>
      <c r="K11" s="65">
        <v>-0.38461538461538458</v>
      </c>
      <c r="L11" s="62">
        <v>494</v>
      </c>
      <c r="M11" s="62">
        <v>308</v>
      </c>
      <c r="N11" s="63">
        <v>-0.37651821862348178</v>
      </c>
    </row>
    <row r="12" spans="1:14" x14ac:dyDescent="0.25">
      <c r="A12" s="284"/>
      <c r="B12" s="34" t="s">
        <v>6</v>
      </c>
      <c r="C12" s="36">
        <v>50</v>
      </c>
      <c r="D12" s="36">
        <v>31</v>
      </c>
      <c r="E12" s="32">
        <v>-0.38</v>
      </c>
      <c r="F12" s="40">
        <v>590</v>
      </c>
      <c r="G12" s="36">
        <v>452</v>
      </c>
      <c r="H12" s="41">
        <v>-0.23389830508474574</v>
      </c>
      <c r="I12" s="40">
        <v>131</v>
      </c>
      <c r="J12" s="36">
        <v>96</v>
      </c>
      <c r="K12" s="41">
        <v>-0.26717557251908397</v>
      </c>
      <c r="L12" s="36">
        <v>771</v>
      </c>
      <c r="M12" s="36">
        <v>579</v>
      </c>
      <c r="N12" s="32">
        <v>-0.24902723735408561</v>
      </c>
    </row>
    <row r="13" spans="1:14" x14ac:dyDescent="0.25">
      <c r="A13" s="284"/>
      <c r="B13" s="34" t="s">
        <v>1</v>
      </c>
      <c r="C13" s="36">
        <v>21</v>
      </c>
      <c r="D13" s="36">
        <v>20</v>
      </c>
      <c r="E13" s="32">
        <v>-4.7619047619047672E-2</v>
      </c>
      <c r="F13" s="40">
        <v>314</v>
      </c>
      <c r="G13" s="36">
        <v>267</v>
      </c>
      <c r="H13" s="41">
        <v>-0.14968152866242035</v>
      </c>
      <c r="I13" s="40">
        <v>75</v>
      </c>
      <c r="J13" s="36">
        <v>60</v>
      </c>
      <c r="K13" s="41">
        <v>-0.19999999999999996</v>
      </c>
      <c r="L13" s="36">
        <v>410</v>
      </c>
      <c r="M13" s="36">
        <v>347</v>
      </c>
      <c r="N13" s="32">
        <v>-0.15365853658536588</v>
      </c>
    </row>
    <row r="14" spans="1:14" x14ac:dyDescent="0.25">
      <c r="A14" s="284"/>
      <c r="B14" s="34" t="s">
        <v>92</v>
      </c>
      <c r="C14" s="36">
        <v>3</v>
      </c>
      <c r="D14" s="36">
        <v>1</v>
      </c>
      <c r="E14" s="32">
        <v>-0.66666666666666674</v>
      </c>
      <c r="F14" s="40">
        <v>1</v>
      </c>
      <c r="G14" s="36">
        <v>1</v>
      </c>
      <c r="H14" s="41">
        <v>0</v>
      </c>
      <c r="I14" s="40">
        <v>0</v>
      </c>
      <c r="J14" s="36">
        <v>0</v>
      </c>
      <c r="K14" s="41" t="e">
        <v>#DIV/0!</v>
      </c>
      <c r="L14" s="36">
        <v>4</v>
      </c>
      <c r="M14" s="36">
        <v>2</v>
      </c>
      <c r="N14" s="32">
        <v>-0.5</v>
      </c>
    </row>
    <row r="15" spans="1:14" x14ac:dyDescent="0.25">
      <c r="A15" s="285"/>
      <c r="B15" s="44" t="s">
        <v>0</v>
      </c>
      <c r="C15" s="37">
        <v>178</v>
      </c>
      <c r="D15" s="37">
        <v>125</v>
      </c>
      <c r="E15" s="45">
        <v>-0.297752808988764</v>
      </c>
      <c r="F15" s="42">
        <v>1269</v>
      </c>
      <c r="G15" s="37">
        <v>939</v>
      </c>
      <c r="H15" s="43">
        <v>-0.26004728132387711</v>
      </c>
      <c r="I15" s="42">
        <v>232</v>
      </c>
      <c r="J15" s="37">
        <v>172</v>
      </c>
      <c r="K15" s="43">
        <v>-0.25862068965517238</v>
      </c>
      <c r="L15" s="37">
        <v>1679</v>
      </c>
      <c r="M15" s="37">
        <v>1236</v>
      </c>
      <c r="N15" s="45">
        <v>-0.26384752829064917</v>
      </c>
    </row>
    <row r="16" spans="1:14" ht="14.4" x14ac:dyDescent="0.3">
      <c r="A16" s="291" t="s">
        <v>134</v>
      </c>
      <c r="B16" s="292"/>
      <c r="C16" s="36">
        <v>73</v>
      </c>
      <c r="D16" s="36">
        <v>57</v>
      </c>
      <c r="E16" s="32">
        <v>-0.21917808219178081</v>
      </c>
      <c r="F16" s="40">
        <v>1399</v>
      </c>
      <c r="G16" s="36">
        <v>1003</v>
      </c>
      <c r="H16" s="41">
        <v>-0.28305932809149392</v>
      </c>
      <c r="I16" s="40">
        <v>1034</v>
      </c>
      <c r="J16" s="36">
        <v>821</v>
      </c>
      <c r="K16" s="41">
        <v>-0.20599613152804641</v>
      </c>
      <c r="L16" s="36">
        <v>2506</v>
      </c>
      <c r="M16" s="36">
        <v>1881</v>
      </c>
      <c r="N16" s="32">
        <v>-0.24940143655227454</v>
      </c>
    </row>
    <row r="17" spans="1:14" ht="14.4" x14ac:dyDescent="0.3">
      <c r="A17" s="284" t="s">
        <v>111</v>
      </c>
      <c r="B17" s="288"/>
      <c r="C17" s="36">
        <v>136</v>
      </c>
      <c r="D17" s="36">
        <v>110</v>
      </c>
      <c r="E17" s="32">
        <v>-0.19117647058823528</v>
      </c>
      <c r="F17" s="40">
        <v>2694</v>
      </c>
      <c r="G17" s="36">
        <v>2234</v>
      </c>
      <c r="H17" s="41">
        <v>-0.17074981440237569</v>
      </c>
      <c r="I17" s="40">
        <v>1621</v>
      </c>
      <c r="J17" s="36">
        <v>1405</v>
      </c>
      <c r="K17" s="41">
        <v>-0.13325107958050586</v>
      </c>
      <c r="L17" s="36">
        <v>4451</v>
      </c>
      <c r="M17" s="36">
        <v>3749</v>
      </c>
      <c r="N17" s="32">
        <v>-0.1577173668838463</v>
      </c>
    </row>
    <row r="18" spans="1:14" ht="14.4" x14ac:dyDescent="0.3">
      <c r="A18" s="284" t="s">
        <v>112</v>
      </c>
      <c r="B18" s="288"/>
      <c r="C18" s="36">
        <v>93</v>
      </c>
      <c r="D18" s="36">
        <v>53</v>
      </c>
      <c r="E18" s="32">
        <v>-0.43010752688172038</v>
      </c>
      <c r="F18" s="40">
        <v>1898</v>
      </c>
      <c r="G18" s="36">
        <v>1497</v>
      </c>
      <c r="H18" s="41">
        <v>-0.21127502634351947</v>
      </c>
      <c r="I18" s="40">
        <v>1096</v>
      </c>
      <c r="J18" s="36">
        <v>1073</v>
      </c>
      <c r="K18" s="41">
        <v>-2.0985401459854058E-2</v>
      </c>
      <c r="L18" s="36">
        <v>3087</v>
      </c>
      <c r="M18" s="36">
        <v>2623</v>
      </c>
      <c r="N18" s="32">
        <v>-0.15030774214447684</v>
      </c>
    </row>
    <row r="19" spans="1:14" ht="14.4" x14ac:dyDescent="0.3">
      <c r="A19" s="284" t="s">
        <v>113</v>
      </c>
      <c r="B19" s="288"/>
      <c r="C19" s="36">
        <v>139</v>
      </c>
      <c r="D19" s="36">
        <v>93</v>
      </c>
      <c r="E19" s="32">
        <v>-0.3309352517985612</v>
      </c>
      <c r="F19" s="40">
        <v>1612</v>
      </c>
      <c r="G19" s="36">
        <v>1534</v>
      </c>
      <c r="H19" s="41">
        <v>-4.8387096774193505E-2</v>
      </c>
      <c r="I19" s="40">
        <v>680</v>
      </c>
      <c r="J19" s="36">
        <v>740</v>
      </c>
      <c r="K19" s="41">
        <v>8.8235294117646967E-2</v>
      </c>
      <c r="L19" s="36">
        <v>2431</v>
      </c>
      <c r="M19" s="36">
        <v>2367</v>
      </c>
      <c r="N19" s="32">
        <v>-2.6326614561908657E-2</v>
      </c>
    </row>
    <row r="20" spans="1:14" ht="14.4" x14ac:dyDescent="0.3">
      <c r="A20" s="284" t="s">
        <v>114</v>
      </c>
      <c r="B20" s="288"/>
      <c r="C20" s="36">
        <v>15</v>
      </c>
      <c r="D20" s="36">
        <v>12</v>
      </c>
      <c r="E20" s="32">
        <v>-0.19999999999999996</v>
      </c>
      <c r="F20" s="40">
        <v>125</v>
      </c>
      <c r="G20" s="36">
        <v>124</v>
      </c>
      <c r="H20" s="41">
        <v>-8.0000000000000071E-3</v>
      </c>
      <c r="I20" s="40">
        <v>207</v>
      </c>
      <c r="J20" s="36">
        <v>152</v>
      </c>
      <c r="K20" s="41">
        <v>-0.2657004830917874</v>
      </c>
      <c r="L20" s="36">
        <v>347</v>
      </c>
      <c r="M20" s="36">
        <v>288</v>
      </c>
      <c r="N20" s="32">
        <v>-0.17002881844380402</v>
      </c>
    </row>
    <row r="21" spans="1:14" ht="14.4" x14ac:dyDescent="0.3">
      <c r="A21" s="284" t="s">
        <v>115</v>
      </c>
      <c r="B21" s="288"/>
      <c r="C21" s="36">
        <v>10</v>
      </c>
      <c r="D21" s="36">
        <v>1</v>
      </c>
      <c r="E21" s="32">
        <v>-0.9</v>
      </c>
      <c r="F21" s="40">
        <v>23</v>
      </c>
      <c r="G21" s="36">
        <v>16</v>
      </c>
      <c r="H21" s="41">
        <v>-0.30434782608695654</v>
      </c>
      <c r="I21" s="40">
        <v>14</v>
      </c>
      <c r="J21" s="36">
        <v>14</v>
      </c>
      <c r="K21" s="41">
        <v>0</v>
      </c>
      <c r="L21" s="36">
        <v>47</v>
      </c>
      <c r="M21" s="36">
        <v>31</v>
      </c>
      <c r="N21" s="32">
        <v>-0.34042553191489366</v>
      </c>
    </row>
    <row r="22" spans="1:14" ht="14.4" x14ac:dyDescent="0.3">
      <c r="A22" s="284" t="s">
        <v>116</v>
      </c>
      <c r="B22" s="288"/>
      <c r="C22" s="36">
        <v>10</v>
      </c>
      <c r="D22" s="36">
        <v>3</v>
      </c>
      <c r="E22" s="32">
        <v>-0.7</v>
      </c>
      <c r="F22" s="40">
        <v>113</v>
      </c>
      <c r="G22" s="36">
        <v>104</v>
      </c>
      <c r="H22" s="41">
        <v>-7.9646017699115057E-2</v>
      </c>
      <c r="I22" s="40">
        <v>93</v>
      </c>
      <c r="J22" s="36">
        <v>95</v>
      </c>
      <c r="K22" s="41">
        <v>2.1505376344086002E-2</v>
      </c>
      <c r="L22" s="36">
        <v>216</v>
      </c>
      <c r="M22" s="36">
        <v>202</v>
      </c>
      <c r="N22" s="32">
        <v>-6.481481481481477E-2</v>
      </c>
    </row>
    <row r="23" spans="1:14" ht="14.4" x14ac:dyDescent="0.3">
      <c r="A23" s="284" t="s">
        <v>125</v>
      </c>
      <c r="B23" s="288"/>
      <c r="C23" s="36">
        <v>123</v>
      </c>
      <c r="D23" s="36">
        <v>109</v>
      </c>
      <c r="E23" s="32">
        <v>-0.11382113821138207</v>
      </c>
      <c r="F23" s="40">
        <v>193</v>
      </c>
      <c r="G23" s="36">
        <v>178</v>
      </c>
      <c r="H23" s="41">
        <v>-7.7720207253886064E-2</v>
      </c>
      <c r="I23" s="40">
        <v>27</v>
      </c>
      <c r="J23" s="36">
        <v>27</v>
      </c>
      <c r="K23" s="41">
        <v>0</v>
      </c>
      <c r="L23" s="36">
        <v>343</v>
      </c>
      <c r="M23" s="36">
        <v>314</v>
      </c>
      <c r="N23" s="32">
        <v>-8.4548104956268189E-2</v>
      </c>
    </row>
    <row r="24" spans="1:14" ht="15" thickBot="1" x14ac:dyDescent="0.3">
      <c r="A24" s="289" t="s">
        <v>0</v>
      </c>
      <c r="B24" s="290"/>
      <c r="C24" s="48">
        <v>5741</v>
      </c>
      <c r="D24" s="48">
        <v>3806</v>
      </c>
      <c r="E24" s="49">
        <v>-0.33704929454798815</v>
      </c>
      <c r="F24" s="50">
        <v>42084</v>
      </c>
      <c r="G24" s="48">
        <v>30043</v>
      </c>
      <c r="H24" s="51">
        <v>-0.2861182397110541</v>
      </c>
      <c r="I24" s="50">
        <v>12947</v>
      </c>
      <c r="J24" s="48">
        <v>10705</v>
      </c>
      <c r="K24" s="51">
        <v>-0.1731675291573338</v>
      </c>
      <c r="L24" s="48">
        <v>60772</v>
      </c>
      <c r="M24" s="48">
        <v>44554</v>
      </c>
      <c r="N24" s="49">
        <v>-0.2668663200157968</v>
      </c>
    </row>
    <row r="25" spans="1:14" x14ac:dyDescent="0.25">
      <c r="A25" s="70" t="s">
        <v>124</v>
      </c>
    </row>
  </sheetData>
  <sheetProtection algorithmName="SHA-512" hashValue="1r01C5KufiOsyu27ibJYwJlLkn6TLZTDxKCi2G4rz5cEaTkuyoDB5QJ+WLm1hUTESNmO3CGt6681Q9sslYT+yQ==" saltValue="TLSKGxvQ7tIQhYOZ3E7JWw==" spinCount="100000" sheet="1" objects="1" scenarios="1" selectLockedCells="1" selectUnlockedCells="1"/>
  <mergeCells count="16">
    <mergeCell ref="L4:N4"/>
    <mergeCell ref="A6:A10"/>
    <mergeCell ref="A11:A15"/>
    <mergeCell ref="A4:B5"/>
    <mergeCell ref="C4:E4"/>
    <mergeCell ref="F4:H4"/>
    <mergeCell ref="I4:K4"/>
    <mergeCell ref="A22:B22"/>
    <mergeCell ref="A23:B23"/>
    <mergeCell ref="A24:B24"/>
    <mergeCell ref="A16:B16"/>
    <mergeCell ref="A17:B17"/>
    <mergeCell ref="A18:B18"/>
    <mergeCell ref="A19:B19"/>
    <mergeCell ref="A20:B20"/>
    <mergeCell ref="A21:B21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5BE9-32CF-4BF6-A800-B9BE28D76636}">
  <dimension ref="A1:Q17"/>
  <sheetViews>
    <sheetView showGridLines="0" showRuler="0" zoomScaleNormal="100" zoomScaleSheetLayoutView="100" workbookViewId="0">
      <selection activeCell="B23" sqref="B23"/>
    </sheetView>
  </sheetViews>
  <sheetFormatPr defaultColWidth="7.77734375" defaultRowHeight="13.2" x14ac:dyDescent="0.25"/>
  <cols>
    <col min="1" max="1" width="20.77734375" style="3" customWidth="1"/>
    <col min="2" max="4" width="9.77734375" style="3" customWidth="1"/>
    <col min="5" max="5" width="10" style="3" customWidth="1"/>
    <col min="6" max="9" width="9.77734375" style="3" customWidth="1"/>
    <col min="10" max="11" width="7.21875" style="3" customWidth="1"/>
    <col min="12" max="16384" width="7.77734375" style="3"/>
  </cols>
  <sheetData>
    <row r="1" spans="1:17" ht="19.2" customHeight="1" x14ac:dyDescent="0.3">
      <c r="A1" s="208" t="s">
        <v>294</v>
      </c>
      <c r="B1" s="104"/>
      <c r="C1" s="104"/>
      <c r="D1" s="104"/>
      <c r="E1" s="104"/>
      <c r="F1" s="106"/>
      <c r="G1" s="106"/>
      <c r="H1" s="108"/>
      <c r="I1" s="108"/>
    </row>
    <row r="2" spans="1:17" ht="10.050000000000001" customHeight="1" x14ac:dyDescent="0.25">
      <c r="B2" s="4"/>
      <c r="C2" s="4"/>
      <c r="D2" s="4"/>
      <c r="E2" s="4"/>
    </row>
    <row r="3" spans="1:17" ht="15" customHeight="1" thickBot="1" x14ac:dyDescent="0.3">
      <c r="A3" s="27"/>
      <c r="B3" s="4"/>
      <c r="C3" s="4"/>
      <c r="D3" s="4"/>
      <c r="E3" s="4"/>
    </row>
    <row r="4" spans="1:17" ht="19.95" customHeight="1" thickBot="1" x14ac:dyDescent="0.3">
      <c r="A4" s="293" t="s">
        <v>117</v>
      </c>
      <c r="B4" s="275" t="s">
        <v>118</v>
      </c>
      <c r="C4" s="276"/>
      <c r="D4" s="275" t="s">
        <v>119</v>
      </c>
      <c r="E4" s="276"/>
      <c r="F4" s="275" t="s">
        <v>120</v>
      </c>
      <c r="G4" s="276"/>
      <c r="H4" s="272" t="s">
        <v>121</v>
      </c>
      <c r="I4" s="272"/>
      <c r="J4" s="275" t="s">
        <v>122</v>
      </c>
      <c r="K4" s="295"/>
      <c r="L4" s="272" t="s">
        <v>123</v>
      </c>
      <c r="M4" s="296"/>
      <c r="N4" s="275" t="s">
        <v>92</v>
      </c>
      <c r="O4" s="295"/>
      <c r="P4" s="272" t="s">
        <v>0</v>
      </c>
      <c r="Q4" s="296"/>
    </row>
    <row r="5" spans="1:17" ht="20.55" customHeight="1" thickBot="1" x14ac:dyDescent="0.3">
      <c r="A5" s="294"/>
      <c r="B5" s="18">
        <v>2019</v>
      </c>
      <c r="C5" s="18">
        <v>2020</v>
      </c>
      <c r="D5" s="24">
        <v>2019</v>
      </c>
      <c r="E5" s="18">
        <v>2020</v>
      </c>
      <c r="F5" s="24">
        <v>2019</v>
      </c>
      <c r="G5" s="114">
        <v>2020</v>
      </c>
      <c r="H5" s="18">
        <v>2019</v>
      </c>
      <c r="I5" s="18">
        <v>2020</v>
      </c>
      <c r="J5" s="24">
        <v>2019</v>
      </c>
      <c r="K5" s="114">
        <v>2020</v>
      </c>
      <c r="L5" s="18">
        <v>2019</v>
      </c>
      <c r="M5" s="18">
        <v>2020</v>
      </c>
      <c r="N5" s="24">
        <v>2019</v>
      </c>
      <c r="O5" s="114">
        <v>2020</v>
      </c>
      <c r="P5" s="18">
        <v>2019</v>
      </c>
      <c r="Q5" s="18">
        <v>2020</v>
      </c>
    </row>
    <row r="6" spans="1:17" ht="12" customHeight="1" thickTop="1" x14ac:dyDescent="0.25">
      <c r="A6" s="58" t="s">
        <v>109</v>
      </c>
      <c r="B6" s="38">
        <v>6350</v>
      </c>
      <c r="C6" s="30">
        <v>5271</v>
      </c>
      <c r="D6" s="38">
        <v>6624</v>
      </c>
      <c r="E6" s="35">
        <v>4492</v>
      </c>
      <c r="F6" s="38">
        <v>8959</v>
      </c>
      <c r="G6" s="115">
        <v>6009</v>
      </c>
      <c r="H6" s="30">
        <v>9791</v>
      </c>
      <c r="I6" s="30">
        <v>6748</v>
      </c>
      <c r="J6" s="121">
        <v>9192</v>
      </c>
      <c r="K6" s="122">
        <v>6230</v>
      </c>
      <c r="L6" s="123">
        <v>4262</v>
      </c>
      <c r="M6" s="123">
        <v>2779</v>
      </c>
      <c r="N6" s="121">
        <v>487</v>
      </c>
      <c r="O6" s="122">
        <v>334</v>
      </c>
      <c r="P6" s="123">
        <v>45665</v>
      </c>
      <c r="Q6" s="123">
        <v>31863</v>
      </c>
    </row>
    <row r="7" spans="1:17" ht="12" customHeight="1" x14ac:dyDescent="0.25">
      <c r="A7" s="59" t="s">
        <v>110</v>
      </c>
      <c r="B7" s="40">
        <v>270</v>
      </c>
      <c r="C7" s="36">
        <v>262</v>
      </c>
      <c r="D7" s="40">
        <v>303</v>
      </c>
      <c r="E7" s="36">
        <v>198</v>
      </c>
      <c r="F7" s="40">
        <v>432</v>
      </c>
      <c r="G7" s="116">
        <v>320</v>
      </c>
      <c r="H7" s="36">
        <v>339</v>
      </c>
      <c r="I7" s="36">
        <v>229</v>
      </c>
      <c r="J7" s="121">
        <v>221</v>
      </c>
      <c r="K7" s="122">
        <v>145</v>
      </c>
      <c r="L7" s="123">
        <v>90</v>
      </c>
      <c r="M7" s="123">
        <v>73</v>
      </c>
      <c r="N7" s="121">
        <v>24</v>
      </c>
      <c r="O7" s="122">
        <v>9</v>
      </c>
      <c r="P7" s="123">
        <v>1679</v>
      </c>
      <c r="Q7" s="123">
        <v>1236</v>
      </c>
    </row>
    <row r="8" spans="1:17" ht="12" customHeight="1" x14ac:dyDescent="0.25">
      <c r="A8" s="59" t="s">
        <v>134</v>
      </c>
      <c r="B8" s="40">
        <v>369</v>
      </c>
      <c r="C8" s="36">
        <v>342</v>
      </c>
      <c r="D8" s="40">
        <v>322</v>
      </c>
      <c r="E8" s="36">
        <v>200</v>
      </c>
      <c r="F8" s="40">
        <v>720</v>
      </c>
      <c r="G8" s="116">
        <v>495</v>
      </c>
      <c r="H8" s="36">
        <v>190</v>
      </c>
      <c r="I8" s="36">
        <v>141</v>
      </c>
      <c r="J8" s="121">
        <v>280</v>
      </c>
      <c r="K8" s="122">
        <v>228</v>
      </c>
      <c r="L8" s="123">
        <v>608</v>
      </c>
      <c r="M8" s="123">
        <v>460</v>
      </c>
      <c r="N8" s="121">
        <v>17</v>
      </c>
      <c r="O8" s="122">
        <v>15</v>
      </c>
      <c r="P8" s="123">
        <v>2506</v>
      </c>
      <c r="Q8" s="123">
        <v>1881</v>
      </c>
    </row>
    <row r="9" spans="1:17" ht="12" customHeight="1" x14ac:dyDescent="0.25">
      <c r="A9" s="59" t="s">
        <v>111</v>
      </c>
      <c r="B9" s="40">
        <v>1807</v>
      </c>
      <c r="C9" s="36">
        <v>1797</v>
      </c>
      <c r="D9" s="40">
        <v>1196</v>
      </c>
      <c r="E9" s="36">
        <v>898</v>
      </c>
      <c r="F9" s="40">
        <v>710</v>
      </c>
      <c r="G9" s="116">
        <v>474</v>
      </c>
      <c r="H9" s="36">
        <v>238</v>
      </c>
      <c r="I9" s="36">
        <v>176</v>
      </c>
      <c r="J9" s="121">
        <v>244</v>
      </c>
      <c r="K9" s="122">
        <v>198</v>
      </c>
      <c r="L9" s="123">
        <v>240</v>
      </c>
      <c r="M9" s="123">
        <v>178</v>
      </c>
      <c r="N9" s="121">
        <v>16</v>
      </c>
      <c r="O9" s="122">
        <v>28</v>
      </c>
      <c r="P9" s="123">
        <v>4451</v>
      </c>
      <c r="Q9" s="123">
        <v>3749</v>
      </c>
    </row>
    <row r="10" spans="1:17" ht="12" customHeight="1" x14ac:dyDescent="0.25">
      <c r="A10" s="59" t="s">
        <v>112</v>
      </c>
      <c r="B10" s="40">
        <v>902</v>
      </c>
      <c r="C10" s="36">
        <v>855</v>
      </c>
      <c r="D10" s="40">
        <v>437</v>
      </c>
      <c r="E10" s="36">
        <v>323</v>
      </c>
      <c r="F10" s="40">
        <v>474</v>
      </c>
      <c r="G10" s="116">
        <v>413</v>
      </c>
      <c r="H10" s="36">
        <v>452</v>
      </c>
      <c r="I10" s="36">
        <v>410</v>
      </c>
      <c r="J10" s="121">
        <v>468</v>
      </c>
      <c r="K10" s="122">
        <v>355</v>
      </c>
      <c r="L10" s="123">
        <v>339</v>
      </c>
      <c r="M10" s="123">
        <v>253</v>
      </c>
      <c r="N10" s="121">
        <v>15</v>
      </c>
      <c r="O10" s="122">
        <v>14</v>
      </c>
      <c r="P10" s="123">
        <v>3087</v>
      </c>
      <c r="Q10" s="123">
        <v>2623</v>
      </c>
    </row>
    <row r="11" spans="1:17" x14ac:dyDescent="0.25">
      <c r="A11" s="34" t="s">
        <v>113</v>
      </c>
      <c r="B11" s="36">
        <v>186</v>
      </c>
      <c r="C11" s="36">
        <v>225</v>
      </c>
      <c r="D11" s="40">
        <v>46</v>
      </c>
      <c r="E11" s="36">
        <v>37</v>
      </c>
      <c r="F11" s="40">
        <v>40</v>
      </c>
      <c r="G11" s="116">
        <v>27</v>
      </c>
      <c r="H11" s="36">
        <v>6</v>
      </c>
      <c r="I11" s="36">
        <v>7</v>
      </c>
      <c r="J11" s="121">
        <v>14</v>
      </c>
      <c r="K11" s="122">
        <v>21</v>
      </c>
      <c r="L11" s="123">
        <v>5</v>
      </c>
      <c r="M11" s="123">
        <v>4</v>
      </c>
      <c r="N11" s="121">
        <v>2134</v>
      </c>
      <c r="O11" s="122">
        <v>2046</v>
      </c>
      <c r="P11" s="123">
        <v>2431</v>
      </c>
      <c r="Q11" s="123">
        <v>2367</v>
      </c>
    </row>
    <row r="12" spans="1:17" x14ac:dyDescent="0.25">
      <c r="A12" s="34" t="s">
        <v>114</v>
      </c>
      <c r="B12" s="36">
        <v>41</v>
      </c>
      <c r="C12" s="36">
        <v>51</v>
      </c>
      <c r="D12" s="40">
        <v>60</v>
      </c>
      <c r="E12" s="36">
        <v>37</v>
      </c>
      <c r="F12" s="40">
        <v>133</v>
      </c>
      <c r="G12" s="116">
        <v>107</v>
      </c>
      <c r="H12" s="36">
        <v>85</v>
      </c>
      <c r="I12" s="36">
        <v>63</v>
      </c>
      <c r="J12" s="121">
        <v>26</v>
      </c>
      <c r="K12" s="122">
        <v>24</v>
      </c>
      <c r="L12" s="123">
        <v>2</v>
      </c>
      <c r="M12" s="123">
        <v>4</v>
      </c>
      <c r="N12" s="121">
        <v>0</v>
      </c>
      <c r="O12" s="122">
        <v>2</v>
      </c>
      <c r="P12" s="123">
        <v>347</v>
      </c>
      <c r="Q12" s="123">
        <v>288</v>
      </c>
    </row>
    <row r="13" spans="1:17" x14ac:dyDescent="0.25">
      <c r="A13" s="34" t="s">
        <v>115</v>
      </c>
      <c r="B13" s="36">
        <v>17</v>
      </c>
      <c r="C13" s="36">
        <v>13</v>
      </c>
      <c r="D13" s="40">
        <v>15</v>
      </c>
      <c r="E13" s="36">
        <v>6</v>
      </c>
      <c r="F13" s="40">
        <v>8</v>
      </c>
      <c r="G13" s="116">
        <v>8</v>
      </c>
      <c r="H13" s="36">
        <v>3</v>
      </c>
      <c r="I13" s="36">
        <v>0</v>
      </c>
      <c r="J13" s="121">
        <v>2</v>
      </c>
      <c r="K13" s="122">
        <v>3</v>
      </c>
      <c r="L13" s="123">
        <v>1</v>
      </c>
      <c r="M13" s="123">
        <v>1</v>
      </c>
      <c r="N13" s="121">
        <v>1</v>
      </c>
      <c r="O13" s="122">
        <v>0</v>
      </c>
      <c r="P13" s="123">
        <v>47</v>
      </c>
      <c r="Q13" s="123">
        <v>31</v>
      </c>
    </row>
    <row r="14" spans="1:17" x14ac:dyDescent="0.25">
      <c r="A14" s="34" t="s">
        <v>116</v>
      </c>
      <c r="B14" s="36">
        <v>49</v>
      </c>
      <c r="C14" s="36">
        <v>56</v>
      </c>
      <c r="D14" s="40">
        <v>22</v>
      </c>
      <c r="E14" s="36">
        <v>11</v>
      </c>
      <c r="F14" s="40">
        <v>18</v>
      </c>
      <c r="G14" s="116">
        <v>24</v>
      </c>
      <c r="H14" s="36">
        <v>32</v>
      </c>
      <c r="I14" s="36">
        <v>30</v>
      </c>
      <c r="J14" s="121">
        <v>26</v>
      </c>
      <c r="K14" s="122">
        <v>20</v>
      </c>
      <c r="L14" s="123">
        <v>65</v>
      </c>
      <c r="M14" s="123">
        <v>60</v>
      </c>
      <c r="N14" s="121">
        <v>4</v>
      </c>
      <c r="O14" s="122">
        <v>1</v>
      </c>
      <c r="P14" s="123">
        <v>216</v>
      </c>
      <c r="Q14" s="123">
        <v>202</v>
      </c>
    </row>
    <row r="15" spans="1:17" x14ac:dyDescent="0.25">
      <c r="A15" s="34" t="s">
        <v>125</v>
      </c>
      <c r="B15" s="36">
        <v>46</v>
      </c>
      <c r="C15" s="36">
        <v>36</v>
      </c>
      <c r="D15" s="40">
        <v>9</v>
      </c>
      <c r="E15" s="36">
        <v>6</v>
      </c>
      <c r="F15" s="40">
        <v>2</v>
      </c>
      <c r="G15" s="116">
        <v>3</v>
      </c>
      <c r="H15" s="36">
        <v>2</v>
      </c>
      <c r="I15" s="36">
        <v>5</v>
      </c>
      <c r="J15" s="121">
        <v>5</v>
      </c>
      <c r="K15" s="122">
        <v>4</v>
      </c>
      <c r="L15" s="123">
        <v>2</v>
      </c>
      <c r="M15" s="123">
        <v>2</v>
      </c>
      <c r="N15" s="121">
        <v>277</v>
      </c>
      <c r="O15" s="122">
        <v>258</v>
      </c>
      <c r="P15" s="123">
        <v>343</v>
      </c>
      <c r="Q15" s="123">
        <v>314</v>
      </c>
    </row>
    <row r="16" spans="1:17" s="69" customFormat="1" ht="13.8" thickBot="1" x14ac:dyDescent="0.3">
      <c r="A16" s="66" t="s">
        <v>0</v>
      </c>
      <c r="B16" s="67">
        <v>10037</v>
      </c>
      <c r="C16" s="67">
        <v>8908</v>
      </c>
      <c r="D16" s="68">
        <v>9034</v>
      </c>
      <c r="E16" s="67">
        <v>6208</v>
      </c>
      <c r="F16" s="68">
        <v>11496</v>
      </c>
      <c r="G16" s="117">
        <v>7880</v>
      </c>
      <c r="H16" s="67">
        <v>11138</v>
      </c>
      <c r="I16" s="67">
        <v>7809</v>
      </c>
      <c r="J16" s="118">
        <v>10478</v>
      </c>
      <c r="K16" s="119">
        <v>7228</v>
      </c>
      <c r="L16" s="120">
        <v>5614</v>
      </c>
      <c r="M16" s="120">
        <v>3814</v>
      </c>
      <c r="N16" s="118">
        <v>2975</v>
      </c>
      <c r="O16" s="119">
        <v>2707</v>
      </c>
      <c r="P16" s="120">
        <v>60772</v>
      </c>
      <c r="Q16" s="120">
        <v>44554</v>
      </c>
    </row>
    <row r="17" spans="1:1" x14ac:dyDescent="0.25">
      <c r="A17" s="70" t="s">
        <v>124</v>
      </c>
    </row>
  </sheetData>
  <sheetProtection algorithmName="SHA-512" hashValue="qkwLd922PCI5GWOKo99lEk3d998LxUhlCAX24NBdl8LwXg9T3cVuxdOGJFvyM82BWDeWD3uPnW8yfF9EdaFDEw==" saltValue="CsIDuvspk9GxVAP1I3Fp6w==" spinCount="100000" sheet="1" objects="1" scenarios="1" selectLockedCells="1" selectUnlockedCells="1"/>
  <mergeCells count="9">
    <mergeCell ref="J4:K4"/>
    <mergeCell ref="L4:M4"/>
    <mergeCell ref="N4:O4"/>
    <mergeCell ref="P4:Q4"/>
    <mergeCell ref="A4:A5"/>
    <mergeCell ref="B4:C4"/>
    <mergeCell ref="D4:E4"/>
    <mergeCell ref="F4:G4"/>
    <mergeCell ref="H4:I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8924-E411-44F8-B35C-BD98664AFC4C}">
  <dimension ref="A1:Q9"/>
  <sheetViews>
    <sheetView showGridLines="0" showRuler="0" zoomScaleNormal="100" zoomScaleSheetLayoutView="100" workbookViewId="0"/>
  </sheetViews>
  <sheetFormatPr defaultColWidth="7.77734375" defaultRowHeight="13.2" x14ac:dyDescent="0.25"/>
  <cols>
    <col min="1" max="1" width="14.77734375" style="3" customWidth="1"/>
    <col min="2" max="17" width="6.77734375" style="3" customWidth="1"/>
    <col min="18" max="16384" width="7.77734375" style="3"/>
  </cols>
  <sheetData>
    <row r="1" spans="1:17" ht="19.2" customHeight="1" x14ac:dyDescent="0.3">
      <c r="A1" s="208" t="s">
        <v>310</v>
      </c>
      <c r="B1" s="104"/>
      <c r="C1" s="104"/>
      <c r="D1" s="104"/>
      <c r="E1" s="104"/>
      <c r="F1" s="104"/>
      <c r="G1" s="106"/>
    </row>
    <row r="2" spans="1:17" ht="10.050000000000001" customHeight="1" x14ac:dyDescent="0.25">
      <c r="B2" s="4"/>
      <c r="C2" s="4"/>
      <c r="D2" s="4"/>
      <c r="E2" s="4"/>
      <c r="F2" s="4"/>
    </row>
    <row r="3" spans="1:17" ht="15" customHeight="1" thickBot="1" x14ac:dyDescent="0.3">
      <c r="A3" s="27"/>
      <c r="B3" s="4"/>
      <c r="C3" s="4"/>
      <c r="D3" s="4"/>
      <c r="E3" s="4"/>
      <c r="F3" s="4"/>
    </row>
    <row r="4" spans="1:17" ht="19.95" customHeight="1" x14ac:dyDescent="0.25">
      <c r="A4" s="273" t="s">
        <v>126</v>
      </c>
      <c r="B4" s="280" t="s">
        <v>53</v>
      </c>
      <c r="C4" s="278"/>
      <c r="D4" s="281"/>
      <c r="E4" s="280" t="s">
        <v>54</v>
      </c>
      <c r="F4" s="278"/>
      <c r="G4" s="281"/>
      <c r="H4" s="280" t="s">
        <v>55</v>
      </c>
      <c r="I4" s="278"/>
      <c r="J4" s="281"/>
      <c r="K4" s="280" t="s">
        <v>130</v>
      </c>
      <c r="L4" s="278"/>
      <c r="M4" s="278"/>
      <c r="N4" s="280" t="s">
        <v>131</v>
      </c>
      <c r="O4" s="278"/>
      <c r="P4" s="280" t="s">
        <v>132</v>
      </c>
      <c r="Q4" s="278"/>
    </row>
    <row r="5" spans="1:17" ht="20.55" customHeight="1" x14ac:dyDescent="0.25">
      <c r="A5" s="297"/>
      <c r="B5" s="250">
        <v>2019</v>
      </c>
      <c r="C5" s="251">
        <v>2020</v>
      </c>
      <c r="D5" s="252" t="s">
        <v>56</v>
      </c>
      <c r="E5" s="250">
        <v>2019</v>
      </c>
      <c r="F5" s="251">
        <v>2020</v>
      </c>
      <c r="G5" s="252" t="s">
        <v>56</v>
      </c>
      <c r="H5" s="250">
        <v>2019</v>
      </c>
      <c r="I5" s="251">
        <v>2020</v>
      </c>
      <c r="J5" s="252" t="s">
        <v>56</v>
      </c>
      <c r="K5" s="251">
        <v>2019</v>
      </c>
      <c r="L5" s="251">
        <v>2020</v>
      </c>
      <c r="M5" s="253" t="s">
        <v>56</v>
      </c>
      <c r="N5" s="250">
        <v>2019</v>
      </c>
      <c r="O5" s="251">
        <v>2020</v>
      </c>
      <c r="P5" s="250">
        <v>2019</v>
      </c>
      <c r="Q5" s="251">
        <v>2020</v>
      </c>
    </row>
    <row r="6" spans="1:17" ht="12" customHeight="1" x14ac:dyDescent="0.25">
      <c r="A6" s="22" t="s">
        <v>127</v>
      </c>
      <c r="B6" s="12">
        <v>403</v>
      </c>
      <c r="C6" s="13">
        <v>357</v>
      </c>
      <c r="D6" s="25">
        <v>-0.11414392059553347</v>
      </c>
      <c r="E6" s="12">
        <v>1515</v>
      </c>
      <c r="F6" s="13">
        <v>1275</v>
      </c>
      <c r="G6" s="25">
        <v>-0.15841584158415845</v>
      </c>
      <c r="H6" s="12">
        <v>28876</v>
      </c>
      <c r="I6" s="13">
        <v>21938</v>
      </c>
      <c r="J6" s="25">
        <v>-0.24026873528189496</v>
      </c>
      <c r="K6" s="13">
        <v>30794</v>
      </c>
      <c r="L6" s="13">
        <v>23570</v>
      </c>
      <c r="M6" s="14">
        <v>-0.23459115412093268</v>
      </c>
      <c r="N6" s="71">
        <f>B6/(K6/100)</f>
        <v>1.308696499318049</v>
      </c>
      <c r="O6" s="72">
        <f>C6/(L6/100)</f>
        <v>1.5146372507424692</v>
      </c>
      <c r="P6" s="71">
        <f>E6/(K6/100)</f>
        <v>4.9197895693966354</v>
      </c>
      <c r="Q6" s="72">
        <f>F6/(L6/100)</f>
        <v>5.4094187526516757</v>
      </c>
    </row>
    <row r="7" spans="1:17" ht="12" customHeight="1" x14ac:dyDescent="0.25">
      <c r="A7" s="22" t="s">
        <v>128</v>
      </c>
      <c r="B7" s="12">
        <v>145</v>
      </c>
      <c r="C7" s="13">
        <v>78</v>
      </c>
      <c r="D7" s="25">
        <v>-0.46206896551724141</v>
      </c>
      <c r="E7" s="12">
        <v>418</v>
      </c>
      <c r="F7" s="13">
        <v>311</v>
      </c>
      <c r="G7" s="25">
        <v>-0.25598086124401909</v>
      </c>
      <c r="H7" s="12">
        <v>10667</v>
      </c>
      <c r="I7" s="13">
        <v>6636</v>
      </c>
      <c r="J7" s="25">
        <v>-0.37789444079872503</v>
      </c>
      <c r="K7" s="13">
        <v>11230</v>
      </c>
      <c r="L7" s="13">
        <v>7025</v>
      </c>
      <c r="M7" s="14">
        <v>-0.37444345503116649</v>
      </c>
      <c r="N7" s="71">
        <f t="shared" ref="N7:O9" si="0">B7/(K7/100)</f>
        <v>1.2911843276936776</v>
      </c>
      <c r="O7" s="72">
        <f t="shared" si="0"/>
        <v>1.1103202846975089</v>
      </c>
      <c r="P7" s="71">
        <f t="shared" ref="P7:Q9" si="1">E7/(K7/100)</f>
        <v>3.7221727515583258</v>
      </c>
      <c r="Q7" s="72">
        <f t="shared" si="1"/>
        <v>4.4270462633451961</v>
      </c>
    </row>
    <row r="8" spans="1:17" ht="12" customHeight="1" x14ac:dyDescent="0.25">
      <c r="A8" s="22" t="s">
        <v>129</v>
      </c>
      <c r="B8" s="12">
        <v>140</v>
      </c>
      <c r="C8" s="13">
        <v>101</v>
      </c>
      <c r="D8" s="25">
        <v>-0.27857142857142858</v>
      </c>
      <c r="E8" s="12">
        <v>450</v>
      </c>
      <c r="F8" s="13">
        <v>291</v>
      </c>
      <c r="G8" s="53">
        <v>-0.35333333333333339</v>
      </c>
      <c r="H8" s="12">
        <v>5391</v>
      </c>
      <c r="I8" s="13">
        <v>3484</v>
      </c>
      <c r="J8" s="25">
        <v>-0.35373771099981455</v>
      </c>
      <c r="K8" s="13">
        <v>5981</v>
      </c>
      <c r="L8" s="13">
        <v>3876</v>
      </c>
      <c r="M8" s="14">
        <v>-0.3519478348102324</v>
      </c>
      <c r="N8" s="71">
        <f t="shared" si="0"/>
        <v>2.340745694699883</v>
      </c>
      <c r="O8" s="72">
        <f t="shared" si="0"/>
        <v>2.6057791537667701</v>
      </c>
      <c r="P8" s="71">
        <f t="shared" si="1"/>
        <v>7.5238254472496235</v>
      </c>
      <c r="Q8" s="72">
        <f t="shared" si="1"/>
        <v>7.5077399380804959</v>
      </c>
    </row>
    <row r="9" spans="1:17" ht="12" customHeight="1" thickBot="1" x14ac:dyDescent="0.3">
      <c r="A9" s="23" t="s">
        <v>0</v>
      </c>
      <c r="B9" s="15">
        <v>688</v>
      </c>
      <c r="C9" s="16">
        <v>536</v>
      </c>
      <c r="D9" s="26">
        <v>-0.22093023255813948</v>
      </c>
      <c r="E9" s="15">
        <v>2383</v>
      </c>
      <c r="F9" s="16">
        <v>1877</v>
      </c>
      <c r="G9" s="29">
        <v>-0.21233738984473349</v>
      </c>
      <c r="H9" s="15">
        <v>44934</v>
      </c>
      <c r="I9" s="16">
        <v>32058</v>
      </c>
      <c r="J9" s="26">
        <v>-0.28655361196421414</v>
      </c>
      <c r="K9" s="16">
        <v>48005</v>
      </c>
      <c r="L9" s="16">
        <v>34471</v>
      </c>
      <c r="M9" s="17">
        <v>-0.28192896573273618</v>
      </c>
      <c r="N9" s="73">
        <f t="shared" si="0"/>
        <v>1.4331840433288199</v>
      </c>
      <c r="O9" s="74">
        <f t="shared" si="0"/>
        <v>1.5549302312088422</v>
      </c>
      <c r="P9" s="73">
        <f t="shared" si="1"/>
        <v>4.9640662430996771</v>
      </c>
      <c r="Q9" s="74">
        <f t="shared" si="1"/>
        <v>5.445156798468278</v>
      </c>
    </row>
  </sheetData>
  <sheetProtection algorithmName="SHA-512" hashValue="rldjeLovFvtx0A8+xwacfQYmpm4ake4wwwWnwaIscXciP0fGi0BWrvzX3Oa7u8zt+7fgeEE41wJw2e7rmvJrMg==" saltValue="AAq3Y8gyzFhLF01qwWzJ2A==" spinCount="100000" sheet="1" objects="1" scenarios="1" selectLockedCells="1" selectUnlockedCells="1"/>
  <mergeCells count="7">
    <mergeCell ref="N4:O4"/>
    <mergeCell ref="P4:Q4"/>
    <mergeCell ref="A4:A5"/>
    <mergeCell ref="B4:D4"/>
    <mergeCell ref="E4:G4"/>
    <mergeCell ref="H4:J4"/>
    <mergeCell ref="K4:M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E762-0AB0-4755-9B5E-3404A03A19B3}">
  <sheetPr>
    <tabColor theme="0" tint="-0.14999847407452621"/>
    <pageSetUpPr fitToPage="1"/>
  </sheetPr>
  <dimension ref="A1:Q18"/>
  <sheetViews>
    <sheetView showGridLines="0" tabSelected="1" showRuler="0" zoomScaleNormal="100" zoomScaleSheetLayoutView="100" workbookViewId="0">
      <selection activeCell="L14" sqref="L14"/>
    </sheetView>
  </sheetViews>
  <sheetFormatPr defaultColWidth="7.77734375" defaultRowHeight="13.2" x14ac:dyDescent="0.25"/>
  <cols>
    <col min="1" max="1" width="23.21875" style="3" customWidth="1"/>
    <col min="2" max="17" width="6.5546875" style="3" customWidth="1"/>
    <col min="18" max="16384" width="7.77734375" style="3"/>
  </cols>
  <sheetData>
    <row r="1" spans="1:17" ht="19.2" customHeight="1" x14ac:dyDescent="0.3">
      <c r="A1" s="208" t="s">
        <v>311</v>
      </c>
      <c r="B1" s="104"/>
      <c r="C1" s="104"/>
      <c r="D1" s="104"/>
      <c r="E1" s="104"/>
      <c r="F1" s="104"/>
      <c r="G1" s="106"/>
    </row>
    <row r="2" spans="1:17" ht="10.050000000000001" customHeight="1" x14ac:dyDescent="0.25">
      <c r="B2" s="4"/>
      <c r="C2" s="4"/>
      <c r="D2" s="4"/>
      <c r="E2" s="4"/>
      <c r="F2" s="4"/>
    </row>
    <row r="3" spans="1:17" ht="15" customHeight="1" thickBot="1" x14ac:dyDescent="0.3">
      <c r="A3" s="27"/>
      <c r="B3" s="4"/>
      <c r="C3" s="4"/>
      <c r="D3" s="4"/>
      <c r="E3" s="4"/>
      <c r="F3" s="4"/>
    </row>
    <row r="4" spans="1:17" ht="19.95" customHeight="1" x14ac:dyDescent="0.25">
      <c r="A4" s="273" t="s">
        <v>332</v>
      </c>
      <c r="B4" s="280" t="s">
        <v>53</v>
      </c>
      <c r="C4" s="278"/>
      <c r="D4" s="281"/>
      <c r="E4" s="280" t="s">
        <v>54</v>
      </c>
      <c r="F4" s="278"/>
      <c r="G4" s="281"/>
      <c r="H4" s="280" t="s">
        <v>55</v>
      </c>
      <c r="I4" s="278"/>
      <c r="J4" s="281"/>
      <c r="K4" s="280" t="s">
        <v>130</v>
      </c>
      <c r="L4" s="278"/>
      <c r="M4" s="278"/>
      <c r="N4" s="280" t="s">
        <v>131</v>
      </c>
      <c r="O4" s="278"/>
      <c r="P4" s="280" t="s">
        <v>132</v>
      </c>
      <c r="Q4" s="278"/>
    </row>
    <row r="5" spans="1:17" ht="27" customHeight="1" thickBot="1" x14ac:dyDescent="0.3">
      <c r="A5" s="279"/>
      <c r="B5" s="215">
        <v>2019</v>
      </c>
      <c r="C5" s="216">
        <v>2020</v>
      </c>
      <c r="D5" s="242" t="s">
        <v>56</v>
      </c>
      <c r="E5" s="215">
        <v>2019</v>
      </c>
      <c r="F5" s="216">
        <v>2020</v>
      </c>
      <c r="G5" s="242" t="s">
        <v>56</v>
      </c>
      <c r="H5" s="215">
        <v>2019</v>
      </c>
      <c r="I5" s="216">
        <v>2020</v>
      </c>
      <c r="J5" s="242" t="s">
        <v>56</v>
      </c>
      <c r="K5" s="216">
        <v>2019</v>
      </c>
      <c r="L5" s="216">
        <v>2020</v>
      </c>
      <c r="M5" s="243" t="s">
        <v>56</v>
      </c>
      <c r="N5" s="215">
        <v>2019</v>
      </c>
      <c r="O5" s="216">
        <v>2020</v>
      </c>
      <c r="P5" s="215">
        <v>2019</v>
      </c>
      <c r="Q5" s="216">
        <v>2020</v>
      </c>
    </row>
    <row r="6" spans="1:17" ht="12" customHeight="1" x14ac:dyDescent="0.25">
      <c r="A6" s="75" t="s">
        <v>133</v>
      </c>
      <c r="B6" s="189">
        <v>140</v>
      </c>
      <c r="C6" s="79">
        <v>101</v>
      </c>
      <c r="D6" s="82">
        <v>-0.27900000000000003</v>
      </c>
      <c r="E6" s="189">
        <v>450</v>
      </c>
      <c r="F6" s="79">
        <v>291</v>
      </c>
      <c r="G6" s="190">
        <v>-0.35299999999999998</v>
      </c>
      <c r="H6" s="36">
        <v>5391</v>
      </c>
      <c r="I6" s="36">
        <v>3484</v>
      </c>
      <c r="J6" s="82">
        <v>-0.35399999999999998</v>
      </c>
      <c r="K6" s="40">
        <v>5981</v>
      </c>
      <c r="L6" s="36">
        <v>3876</v>
      </c>
      <c r="M6" s="190">
        <v>-0.35199999999999998</v>
      </c>
      <c r="N6" s="71">
        <f>B6/(K6/100)</f>
        <v>2.340745694699883</v>
      </c>
      <c r="O6" s="126">
        <f t="shared" ref="O6:O17" si="0">C6/(L6/100)</f>
        <v>2.6057791537667701</v>
      </c>
      <c r="P6" s="124">
        <f t="shared" ref="P6:Q17" si="1">E6/(K6/100)</f>
        <v>7.5238254472496235</v>
      </c>
      <c r="Q6" s="72">
        <f t="shared" si="1"/>
        <v>7.5077399380804959</v>
      </c>
    </row>
    <row r="7" spans="1:17" ht="12" customHeight="1" x14ac:dyDescent="0.25">
      <c r="A7" s="75" t="s">
        <v>330</v>
      </c>
      <c r="B7" s="189">
        <v>293</v>
      </c>
      <c r="C7" s="79">
        <v>240</v>
      </c>
      <c r="D7" s="82">
        <v>-0.18099999999999999</v>
      </c>
      <c r="E7" s="189">
        <v>981</v>
      </c>
      <c r="F7" s="79">
        <v>822</v>
      </c>
      <c r="G7" s="190">
        <v>-0.16200000000000001</v>
      </c>
      <c r="H7" s="36">
        <v>26734</v>
      </c>
      <c r="I7" s="36">
        <v>17830</v>
      </c>
      <c r="J7" s="82">
        <v>-0.33300000000000002</v>
      </c>
      <c r="K7" s="40">
        <v>28008</v>
      </c>
      <c r="L7" s="36">
        <v>18892</v>
      </c>
      <c r="M7" s="190">
        <v>-0.32500000000000001</v>
      </c>
      <c r="N7" s="71">
        <f t="shared" ref="N7:N17" si="2">B7/(K7/100)</f>
        <v>1.0461296772350757</v>
      </c>
      <c r="O7" s="126">
        <f t="shared" si="0"/>
        <v>1.2703789964005929</v>
      </c>
      <c r="P7" s="124">
        <f t="shared" si="1"/>
        <v>3.502570694087404</v>
      </c>
      <c r="Q7" s="72">
        <f t="shared" si="1"/>
        <v>4.3510480626720307</v>
      </c>
    </row>
    <row r="8" spans="1:17" ht="12" customHeight="1" x14ac:dyDescent="0.25">
      <c r="A8" s="75" t="s">
        <v>331</v>
      </c>
      <c r="B8" s="189">
        <v>37</v>
      </c>
      <c r="C8" s="79">
        <v>13</v>
      </c>
      <c r="D8" s="82">
        <v>-0.64900000000000002</v>
      </c>
      <c r="E8" s="189">
        <v>45</v>
      </c>
      <c r="F8" s="79">
        <v>19</v>
      </c>
      <c r="G8" s="190">
        <v>-0.57799999999999996</v>
      </c>
      <c r="H8" s="79">
        <v>600</v>
      </c>
      <c r="I8" s="79">
        <v>354</v>
      </c>
      <c r="J8" s="82">
        <v>-0.41</v>
      </c>
      <c r="K8" s="189">
        <v>682</v>
      </c>
      <c r="L8" s="79">
        <v>386</v>
      </c>
      <c r="M8" s="190">
        <v>-0.434</v>
      </c>
      <c r="N8" s="71">
        <f t="shared" si="2"/>
        <v>5.4252199413489732</v>
      </c>
      <c r="O8" s="126">
        <f t="shared" si="0"/>
        <v>3.3678756476683938</v>
      </c>
      <c r="P8" s="124">
        <f t="shared" si="1"/>
        <v>6.5982404692082106</v>
      </c>
      <c r="Q8" s="72">
        <f t="shared" si="1"/>
        <v>4.9222797927461137</v>
      </c>
    </row>
    <row r="9" spans="1:17" ht="12" customHeight="1" x14ac:dyDescent="0.25">
      <c r="A9" s="75" t="s">
        <v>134</v>
      </c>
      <c r="B9" s="189">
        <v>36</v>
      </c>
      <c r="C9" s="79">
        <v>26</v>
      </c>
      <c r="D9" s="82">
        <v>-0.27800000000000002</v>
      </c>
      <c r="E9" s="189">
        <v>158</v>
      </c>
      <c r="F9" s="79">
        <v>118</v>
      </c>
      <c r="G9" s="190">
        <v>-0.253</v>
      </c>
      <c r="H9" s="36">
        <v>2391</v>
      </c>
      <c r="I9" s="36">
        <v>1799</v>
      </c>
      <c r="J9" s="82">
        <v>-0.248</v>
      </c>
      <c r="K9" s="40">
        <v>2585</v>
      </c>
      <c r="L9" s="36">
        <v>1943</v>
      </c>
      <c r="M9" s="190">
        <v>-0.248</v>
      </c>
      <c r="N9" s="129">
        <f t="shared" si="2"/>
        <v>1.3926499032882012</v>
      </c>
      <c r="O9" s="130">
        <f t="shared" si="0"/>
        <v>1.3381369016984046</v>
      </c>
      <c r="P9" s="125">
        <f t="shared" si="1"/>
        <v>6.1121856866537714</v>
      </c>
      <c r="Q9" s="244">
        <f t="shared" si="1"/>
        <v>6.0730828615542976</v>
      </c>
    </row>
    <row r="10" spans="1:17" ht="12" customHeight="1" x14ac:dyDescent="0.25">
      <c r="A10" s="75" t="s">
        <v>111</v>
      </c>
      <c r="B10" s="189">
        <v>37</v>
      </c>
      <c r="C10" s="79">
        <v>32</v>
      </c>
      <c r="D10" s="82">
        <v>-0.13500000000000001</v>
      </c>
      <c r="E10" s="189">
        <v>215</v>
      </c>
      <c r="F10" s="79">
        <v>159</v>
      </c>
      <c r="G10" s="190">
        <v>-0.26</v>
      </c>
      <c r="H10" s="36">
        <v>4330</v>
      </c>
      <c r="I10" s="36">
        <v>3639</v>
      </c>
      <c r="J10" s="82">
        <v>-0.16</v>
      </c>
      <c r="K10" s="40">
        <v>4582</v>
      </c>
      <c r="L10" s="36">
        <v>3830</v>
      </c>
      <c r="M10" s="190">
        <v>-0.16400000000000001</v>
      </c>
      <c r="N10" s="129">
        <f t="shared" si="2"/>
        <v>0.80750763858577035</v>
      </c>
      <c r="O10" s="130">
        <f t="shared" si="0"/>
        <v>0.83550913838120111</v>
      </c>
      <c r="P10" s="125">
        <f t="shared" si="1"/>
        <v>4.6922741161065034</v>
      </c>
      <c r="Q10" s="244">
        <f t="shared" si="1"/>
        <v>4.1514360313315928</v>
      </c>
    </row>
    <row r="11" spans="1:17" ht="12" customHeight="1" x14ac:dyDescent="0.25">
      <c r="A11" s="75" t="s">
        <v>112</v>
      </c>
      <c r="B11" s="189">
        <v>90</v>
      </c>
      <c r="C11" s="79">
        <v>84</v>
      </c>
      <c r="D11" s="82">
        <v>-6.7000000000000004E-2</v>
      </c>
      <c r="E11" s="189">
        <v>342</v>
      </c>
      <c r="F11" s="79">
        <v>283</v>
      </c>
      <c r="G11" s="190">
        <v>-0.17299999999999999</v>
      </c>
      <c r="H11" s="36">
        <v>2790</v>
      </c>
      <c r="I11" s="36">
        <v>2354</v>
      </c>
      <c r="J11" s="82">
        <v>-0.156</v>
      </c>
      <c r="K11" s="40">
        <v>3222</v>
      </c>
      <c r="L11" s="36">
        <v>2721</v>
      </c>
      <c r="M11" s="190">
        <v>-0.155</v>
      </c>
      <c r="N11" s="129">
        <f t="shared" si="2"/>
        <v>2.7932960893854748</v>
      </c>
      <c r="O11" s="130">
        <f t="shared" si="0"/>
        <v>3.0871003307607494</v>
      </c>
      <c r="P11" s="125">
        <f t="shared" si="1"/>
        <v>10.614525139664805</v>
      </c>
      <c r="Q11" s="244">
        <f t="shared" si="1"/>
        <v>10.400588019110621</v>
      </c>
    </row>
    <row r="12" spans="1:17" ht="12" customHeight="1" x14ac:dyDescent="0.25">
      <c r="A12" s="75" t="s">
        <v>113</v>
      </c>
      <c r="B12" s="189">
        <v>27</v>
      </c>
      <c r="C12" s="79">
        <v>19</v>
      </c>
      <c r="D12" s="82">
        <v>-0.29599999999999999</v>
      </c>
      <c r="E12" s="189">
        <v>121</v>
      </c>
      <c r="F12" s="79">
        <v>120</v>
      </c>
      <c r="G12" s="190">
        <v>-8.0000000000000002E-3</v>
      </c>
      <c r="H12" s="36">
        <v>2172</v>
      </c>
      <c r="I12" s="36">
        <v>2160</v>
      </c>
      <c r="J12" s="82">
        <v>-6.0000000000000001E-3</v>
      </c>
      <c r="K12" s="40">
        <v>2320</v>
      </c>
      <c r="L12" s="36">
        <v>2299</v>
      </c>
      <c r="M12" s="190">
        <v>-8.9999999999999993E-3</v>
      </c>
      <c r="N12" s="71">
        <f t="shared" si="2"/>
        <v>1.1637931034482758</v>
      </c>
      <c r="O12" s="126">
        <f t="shared" si="0"/>
        <v>0.82644628099173556</v>
      </c>
      <c r="P12" s="124">
        <f t="shared" si="1"/>
        <v>5.2155172413793105</v>
      </c>
      <c r="Q12" s="72">
        <f t="shared" si="1"/>
        <v>5.2196607220530673</v>
      </c>
    </row>
    <row r="13" spans="1:17" ht="12" customHeight="1" x14ac:dyDescent="0.25">
      <c r="A13" s="75" t="s">
        <v>114</v>
      </c>
      <c r="B13" s="189">
        <v>12</v>
      </c>
      <c r="C13" s="79">
        <v>7</v>
      </c>
      <c r="D13" s="82">
        <v>-0.41699999999999998</v>
      </c>
      <c r="E13" s="189">
        <v>40</v>
      </c>
      <c r="F13" s="79">
        <v>30</v>
      </c>
      <c r="G13" s="190">
        <v>-0.25</v>
      </c>
      <c r="H13" s="79">
        <v>319</v>
      </c>
      <c r="I13" s="79">
        <v>255</v>
      </c>
      <c r="J13" s="82">
        <v>-0.20100000000000001</v>
      </c>
      <c r="K13" s="189">
        <v>371</v>
      </c>
      <c r="L13" s="79">
        <v>292</v>
      </c>
      <c r="M13" s="190">
        <v>-0.21299999999999999</v>
      </c>
      <c r="N13" s="71">
        <f t="shared" si="2"/>
        <v>3.2345013477088949</v>
      </c>
      <c r="O13" s="126">
        <f t="shared" si="0"/>
        <v>2.397260273972603</v>
      </c>
      <c r="P13" s="124">
        <f t="shared" si="1"/>
        <v>10.781671159029649</v>
      </c>
      <c r="Q13" s="72">
        <f t="shared" si="1"/>
        <v>10.273972602739727</v>
      </c>
    </row>
    <row r="14" spans="1:17" ht="12" customHeight="1" x14ac:dyDescent="0.25">
      <c r="A14" s="75" t="s">
        <v>115</v>
      </c>
      <c r="B14" s="189">
        <v>0</v>
      </c>
      <c r="C14" s="79">
        <v>1</v>
      </c>
      <c r="D14" s="82" t="s">
        <v>83</v>
      </c>
      <c r="E14" s="189">
        <v>1</v>
      </c>
      <c r="F14" s="79">
        <v>4</v>
      </c>
      <c r="G14" s="190">
        <v>3</v>
      </c>
      <c r="H14" s="79">
        <v>45</v>
      </c>
      <c r="I14" s="79">
        <v>25</v>
      </c>
      <c r="J14" s="82">
        <v>-0.44400000000000001</v>
      </c>
      <c r="K14" s="189">
        <v>46</v>
      </c>
      <c r="L14" s="79">
        <v>30</v>
      </c>
      <c r="M14" s="190">
        <v>-0.34799999999999998</v>
      </c>
      <c r="N14" s="71">
        <f t="shared" si="2"/>
        <v>0</v>
      </c>
      <c r="O14" s="126">
        <f t="shared" si="0"/>
        <v>3.3333333333333335</v>
      </c>
      <c r="P14" s="124">
        <f t="shared" si="1"/>
        <v>2.1739130434782608</v>
      </c>
      <c r="Q14" s="72">
        <f t="shared" si="1"/>
        <v>13.333333333333334</v>
      </c>
    </row>
    <row r="15" spans="1:17" ht="12" customHeight="1" x14ac:dyDescent="0.25">
      <c r="A15" s="75" t="s">
        <v>116</v>
      </c>
      <c r="B15" s="189">
        <v>15</v>
      </c>
      <c r="C15" s="79">
        <v>13</v>
      </c>
      <c r="D15" s="82">
        <v>-0.13300000000000001</v>
      </c>
      <c r="E15" s="189">
        <v>25</v>
      </c>
      <c r="F15" s="79">
        <v>24</v>
      </c>
      <c r="G15" s="190">
        <v>-0.04</v>
      </c>
      <c r="H15" s="79">
        <v>105</v>
      </c>
      <c r="I15" s="79">
        <v>116</v>
      </c>
      <c r="J15" s="82">
        <v>0.105</v>
      </c>
      <c r="K15" s="189">
        <v>145</v>
      </c>
      <c r="L15" s="79">
        <v>153</v>
      </c>
      <c r="M15" s="190">
        <v>5.5E-2</v>
      </c>
      <c r="N15" s="71">
        <f t="shared" si="2"/>
        <v>10.344827586206897</v>
      </c>
      <c r="O15" s="126">
        <f t="shared" si="0"/>
        <v>8.4967320261437909</v>
      </c>
      <c r="P15" s="124">
        <f t="shared" si="1"/>
        <v>17.241379310344829</v>
      </c>
      <c r="Q15" s="72">
        <f t="shared" si="1"/>
        <v>15.686274509803921</v>
      </c>
    </row>
    <row r="16" spans="1:17" ht="12" customHeight="1" x14ac:dyDescent="0.25">
      <c r="A16" s="75" t="s">
        <v>125</v>
      </c>
      <c r="B16" s="189">
        <v>1</v>
      </c>
      <c r="C16" s="79">
        <v>0</v>
      </c>
      <c r="D16" s="82">
        <v>-1</v>
      </c>
      <c r="E16" s="189">
        <v>5</v>
      </c>
      <c r="F16" s="79">
        <v>7</v>
      </c>
      <c r="G16" s="190">
        <v>0.4</v>
      </c>
      <c r="H16" s="79">
        <v>57</v>
      </c>
      <c r="I16" s="79">
        <v>42</v>
      </c>
      <c r="J16" s="82">
        <v>-0.26300000000000001</v>
      </c>
      <c r="K16" s="189">
        <v>63</v>
      </c>
      <c r="L16" s="79">
        <v>49</v>
      </c>
      <c r="M16" s="190">
        <v>-0.222</v>
      </c>
      <c r="N16" s="71">
        <f t="shared" si="2"/>
        <v>1.5873015873015872</v>
      </c>
      <c r="O16" s="126">
        <f t="shared" si="0"/>
        <v>0</v>
      </c>
      <c r="P16" s="124">
        <f t="shared" si="1"/>
        <v>7.9365079365079367</v>
      </c>
      <c r="Q16" s="72">
        <f t="shared" si="1"/>
        <v>14.285714285714286</v>
      </c>
    </row>
    <row r="17" spans="1:17" ht="12" customHeight="1" thickBot="1" x14ac:dyDescent="0.3">
      <c r="A17" s="219" t="s">
        <v>0</v>
      </c>
      <c r="B17" s="245">
        <v>688</v>
      </c>
      <c r="C17" s="246">
        <v>536</v>
      </c>
      <c r="D17" s="247">
        <v>-0.221</v>
      </c>
      <c r="E17" s="68">
        <v>2383</v>
      </c>
      <c r="F17" s="67">
        <v>1877</v>
      </c>
      <c r="G17" s="248">
        <v>-0.21199999999999999</v>
      </c>
      <c r="H17" s="67">
        <v>44934</v>
      </c>
      <c r="I17" s="67">
        <v>32058</v>
      </c>
      <c r="J17" s="247">
        <v>-0.28699999999999998</v>
      </c>
      <c r="K17" s="68">
        <v>48005</v>
      </c>
      <c r="L17" s="67">
        <v>34471</v>
      </c>
      <c r="M17" s="248">
        <v>-0.28199999999999997</v>
      </c>
      <c r="N17" s="73">
        <f t="shared" si="2"/>
        <v>1.4331840433288199</v>
      </c>
      <c r="O17" s="127">
        <f t="shared" si="0"/>
        <v>1.5549302312088422</v>
      </c>
      <c r="P17" s="128">
        <f t="shared" si="1"/>
        <v>4.9640662430996771</v>
      </c>
      <c r="Q17" s="74">
        <f t="shared" si="1"/>
        <v>5.445156798468278</v>
      </c>
    </row>
    <row r="18" spans="1:17" x14ac:dyDescent="0.25">
      <c r="A18" s="70" t="s">
        <v>124</v>
      </c>
    </row>
  </sheetData>
  <sheetProtection algorithmName="SHA-512" hashValue="qQq6zCTlrbG1PyziPFVOwB1cA0wCy1Xf0Mp0a7cc27gw6Xwhf8npIsoFPD5spQAhNkIpHsQZTdNjeWBc26zb9Q==" saltValue="jNi/S/owIBE0oXn6nYlh8Q==" spinCount="100000" sheet="1" objects="1" scenarios="1" selectLockedCells="1" selectUnlockedCells="1"/>
  <mergeCells count="7">
    <mergeCell ref="N4:O4"/>
    <mergeCell ref="P4:Q4"/>
    <mergeCell ref="A4:A5"/>
    <mergeCell ref="B4:D4"/>
    <mergeCell ref="E4:G4"/>
    <mergeCell ref="H4:J4"/>
    <mergeCell ref="K4:M4"/>
  </mergeCells>
  <pageMargins left="0.25" right="0.25" top="0.75" bottom="0.75" header="0.3" footer="0.3"/>
  <pageSetup paperSize="9" scale="77" fitToHeight="2" orientation="portrait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3965-3D53-4279-8838-B366C27F24E3}">
  <sheetPr>
    <tabColor theme="0" tint="-4.9989318521683403E-2"/>
    <pageSetUpPr fitToPage="1"/>
  </sheetPr>
  <dimension ref="A1:N17"/>
  <sheetViews>
    <sheetView showGridLines="0" showRuler="0" zoomScale="115" zoomScaleNormal="115" zoomScaleSheetLayoutView="100" workbookViewId="0">
      <selection activeCell="N1" sqref="N1"/>
    </sheetView>
  </sheetViews>
  <sheetFormatPr defaultColWidth="7.77734375" defaultRowHeight="13.2" x14ac:dyDescent="0.25"/>
  <cols>
    <col min="1" max="1" width="23.5546875" style="3" customWidth="1"/>
    <col min="2" max="5" width="7.5546875" style="3" customWidth="1"/>
    <col min="6" max="17" width="6.5546875" style="3" customWidth="1"/>
    <col min="18" max="16384" width="7.77734375" style="3"/>
  </cols>
  <sheetData>
    <row r="1" spans="1:14" ht="19.2" customHeight="1" x14ac:dyDescent="0.3">
      <c r="A1" s="208" t="s">
        <v>336</v>
      </c>
      <c r="B1" s="104"/>
      <c r="C1" s="104"/>
      <c r="D1" s="104"/>
      <c r="E1" s="104"/>
      <c r="F1" s="104"/>
      <c r="G1" s="106"/>
    </row>
    <row r="2" spans="1:14" ht="11.25" customHeight="1" x14ac:dyDescent="0.3">
      <c r="A2" s="208"/>
      <c r="B2" s="104"/>
      <c r="C2" s="104"/>
      <c r="D2" s="104"/>
      <c r="E2" s="104"/>
      <c r="F2" s="104"/>
      <c r="G2" s="106"/>
    </row>
    <row r="3" spans="1:14" ht="10.050000000000001" customHeight="1" thickBot="1" x14ac:dyDescent="0.3">
      <c r="B3" s="4"/>
      <c r="C3" s="4"/>
      <c r="D3" s="4"/>
      <c r="E3" s="4"/>
      <c r="F3" s="4"/>
    </row>
    <row r="4" spans="1:14" ht="15" customHeight="1" x14ac:dyDescent="0.25">
      <c r="A4" s="254" t="s">
        <v>337</v>
      </c>
      <c r="B4" s="298" t="s">
        <v>338</v>
      </c>
      <c r="C4" s="300" t="s">
        <v>339</v>
      </c>
      <c r="D4" s="300" t="s">
        <v>340</v>
      </c>
      <c r="E4" s="300" t="s">
        <v>341</v>
      </c>
      <c r="F4" s="300" t="s">
        <v>113</v>
      </c>
      <c r="G4" s="300" t="s">
        <v>134</v>
      </c>
      <c r="H4" s="300" t="s">
        <v>342</v>
      </c>
      <c r="I4" s="300" t="s">
        <v>343</v>
      </c>
      <c r="J4" s="300" t="s">
        <v>125</v>
      </c>
      <c r="K4" s="300" t="s">
        <v>344</v>
      </c>
      <c r="L4" s="300" t="s">
        <v>133</v>
      </c>
      <c r="M4" s="300" t="s">
        <v>345</v>
      </c>
      <c r="N4" s="302" t="s">
        <v>0</v>
      </c>
    </row>
    <row r="5" spans="1:14" ht="16.2" thickBot="1" x14ac:dyDescent="0.3">
      <c r="A5" s="255" t="s">
        <v>346</v>
      </c>
      <c r="B5" s="299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3"/>
    </row>
    <row r="6" spans="1:14" x14ac:dyDescent="0.25">
      <c r="A6" s="256" t="s">
        <v>347</v>
      </c>
      <c r="B6" s="258">
        <v>51</v>
      </c>
      <c r="C6" s="258">
        <v>13</v>
      </c>
      <c r="D6" s="258">
        <v>3</v>
      </c>
      <c r="E6" s="258">
        <v>21</v>
      </c>
      <c r="F6" s="258">
        <v>0</v>
      </c>
      <c r="G6" s="258">
        <v>0</v>
      </c>
      <c r="H6" s="258">
        <v>0</v>
      </c>
      <c r="I6" s="258">
        <v>3</v>
      </c>
      <c r="J6" s="259">
        <v>3</v>
      </c>
      <c r="K6" s="258">
        <v>0</v>
      </c>
      <c r="L6" s="259">
        <v>0</v>
      </c>
      <c r="M6" s="258">
        <v>104</v>
      </c>
      <c r="N6" s="260">
        <f>SUM(B6:M6)</f>
        <v>198</v>
      </c>
    </row>
    <row r="7" spans="1:14" x14ac:dyDescent="0.25">
      <c r="A7" s="213" t="s">
        <v>348</v>
      </c>
      <c r="B7" s="258">
        <v>9</v>
      </c>
      <c r="C7" s="258">
        <v>3</v>
      </c>
      <c r="D7" s="258">
        <v>0</v>
      </c>
      <c r="E7" s="258">
        <v>3</v>
      </c>
      <c r="F7" s="258">
        <v>0</v>
      </c>
      <c r="G7" s="258">
        <v>0</v>
      </c>
      <c r="H7" s="258">
        <v>0</v>
      </c>
      <c r="I7" s="258">
        <v>0</v>
      </c>
      <c r="J7" s="259">
        <v>1</v>
      </c>
      <c r="K7" s="258">
        <v>0</v>
      </c>
      <c r="L7" s="259">
        <v>0</v>
      </c>
      <c r="M7" s="258">
        <v>25</v>
      </c>
      <c r="N7" s="260">
        <f>SUM(B7:M7)</f>
        <v>41</v>
      </c>
    </row>
    <row r="8" spans="1:14" x14ac:dyDescent="0.25">
      <c r="A8" s="213" t="s">
        <v>349</v>
      </c>
      <c r="B8" s="261">
        <v>1</v>
      </c>
      <c r="C8" s="261">
        <v>0</v>
      </c>
      <c r="D8" s="261">
        <v>0</v>
      </c>
      <c r="E8" s="261">
        <v>0</v>
      </c>
      <c r="F8" s="261">
        <v>0</v>
      </c>
      <c r="G8" s="261">
        <v>0</v>
      </c>
      <c r="H8" s="261">
        <v>0</v>
      </c>
      <c r="I8" s="261">
        <v>0</v>
      </c>
      <c r="J8" s="259">
        <v>0</v>
      </c>
      <c r="K8" s="261">
        <v>0</v>
      </c>
      <c r="L8" s="259">
        <v>0</v>
      </c>
      <c r="M8" s="261">
        <v>0</v>
      </c>
      <c r="N8" s="260">
        <f t="shared" ref="N8:N16" si="0">SUM(B8:M8)</f>
        <v>1</v>
      </c>
    </row>
    <row r="9" spans="1:14" x14ac:dyDescent="0.25">
      <c r="A9" s="213" t="s">
        <v>350</v>
      </c>
      <c r="B9" s="261">
        <v>0</v>
      </c>
      <c r="C9" s="261">
        <v>0</v>
      </c>
      <c r="D9" s="261">
        <v>0</v>
      </c>
      <c r="E9" s="261">
        <v>2</v>
      </c>
      <c r="F9" s="261">
        <v>0</v>
      </c>
      <c r="G9" s="261">
        <v>0</v>
      </c>
      <c r="H9" s="261">
        <v>0</v>
      </c>
      <c r="I9" s="261">
        <v>0</v>
      </c>
      <c r="J9" s="259">
        <v>0</v>
      </c>
      <c r="K9" s="261">
        <v>0</v>
      </c>
      <c r="L9" s="259">
        <v>0</v>
      </c>
      <c r="M9" s="261">
        <v>7</v>
      </c>
      <c r="N9" s="260">
        <f>SUM(B9:M9)</f>
        <v>9</v>
      </c>
    </row>
    <row r="10" spans="1:14" x14ac:dyDescent="0.25">
      <c r="A10" s="213" t="s">
        <v>113</v>
      </c>
      <c r="B10" s="258">
        <v>4</v>
      </c>
      <c r="C10" s="258">
        <v>6</v>
      </c>
      <c r="D10" s="258">
        <v>0</v>
      </c>
      <c r="E10" s="258">
        <v>2</v>
      </c>
      <c r="F10" s="258">
        <v>0</v>
      </c>
      <c r="G10" s="258">
        <v>0</v>
      </c>
      <c r="H10" s="258">
        <v>0</v>
      </c>
      <c r="I10" s="258">
        <v>0</v>
      </c>
      <c r="J10" s="259">
        <v>0</v>
      </c>
      <c r="K10" s="258">
        <v>0</v>
      </c>
      <c r="L10" s="259">
        <v>0</v>
      </c>
      <c r="M10" s="258">
        <v>7</v>
      </c>
      <c r="N10" s="260">
        <f t="shared" si="0"/>
        <v>19</v>
      </c>
    </row>
    <row r="11" spans="1:14" x14ac:dyDescent="0.25">
      <c r="A11" s="213" t="s">
        <v>134</v>
      </c>
      <c r="B11" s="261">
        <v>6</v>
      </c>
      <c r="C11" s="261">
        <v>1</v>
      </c>
      <c r="D11" s="261">
        <v>0</v>
      </c>
      <c r="E11" s="261">
        <v>2</v>
      </c>
      <c r="F11" s="261">
        <v>0</v>
      </c>
      <c r="G11" s="261">
        <v>0</v>
      </c>
      <c r="H11" s="261">
        <v>0</v>
      </c>
      <c r="I11" s="261">
        <v>0</v>
      </c>
      <c r="J11" s="259">
        <v>1</v>
      </c>
      <c r="K11" s="261">
        <v>0</v>
      </c>
      <c r="L11" s="259">
        <v>0</v>
      </c>
      <c r="M11" s="261">
        <v>16</v>
      </c>
      <c r="N11" s="260">
        <f t="shared" si="0"/>
        <v>26</v>
      </c>
    </row>
    <row r="12" spans="1:14" x14ac:dyDescent="0.25">
      <c r="A12" s="213" t="s">
        <v>342</v>
      </c>
      <c r="B12" s="258">
        <v>42</v>
      </c>
      <c r="C12" s="258">
        <v>15</v>
      </c>
      <c r="D12" s="258">
        <v>0</v>
      </c>
      <c r="E12" s="258">
        <v>4</v>
      </c>
      <c r="F12" s="258">
        <v>0</v>
      </c>
      <c r="G12" s="258">
        <v>0</v>
      </c>
      <c r="H12" s="258">
        <v>0</v>
      </c>
      <c r="I12" s="258">
        <v>0</v>
      </c>
      <c r="J12" s="259">
        <v>1</v>
      </c>
      <c r="K12" s="258">
        <v>0</v>
      </c>
      <c r="L12" s="259">
        <v>0</v>
      </c>
      <c r="M12" s="258">
        <v>54</v>
      </c>
      <c r="N12" s="260">
        <f t="shared" si="0"/>
        <v>116</v>
      </c>
    </row>
    <row r="13" spans="1:14" x14ac:dyDescent="0.25">
      <c r="A13" s="213" t="s">
        <v>116</v>
      </c>
      <c r="B13" s="258">
        <v>3</v>
      </c>
      <c r="C13" s="258">
        <v>1</v>
      </c>
      <c r="D13" s="258">
        <v>0</v>
      </c>
      <c r="E13" s="258">
        <v>0</v>
      </c>
      <c r="F13" s="258">
        <v>0</v>
      </c>
      <c r="G13" s="258">
        <v>0</v>
      </c>
      <c r="H13" s="258">
        <v>0</v>
      </c>
      <c r="I13" s="92">
        <v>0</v>
      </c>
      <c r="J13" s="259">
        <v>0</v>
      </c>
      <c r="K13" s="258">
        <v>0</v>
      </c>
      <c r="L13" s="259">
        <v>0</v>
      </c>
      <c r="M13" s="258">
        <v>9</v>
      </c>
      <c r="N13" s="260">
        <f t="shared" si="0"/>
        <v>13</v>
      </c>
    </row>
    <row r="14" spans="1:14" x14ac:dyDescent="0.25">
      <c r="A14" s="213" t="s">
        <v>125</v>
      </c>
      <c r="B14" s="261">
        <v>4</v>
      </c>
      <c r="C14" s="261">
        <v>0</v>
      </c>
      <c r="D14" s="261">
        <v>0</v>
      </c>
      <c r="E14" s="261">
        <v>2</v>
      </c>
      <c r="F14" s="261">
        <v>0</v>
      </c>
      <c r="G14" s="261">
        <v>0</v>
      </c>
      <c r="H14" s="261">
        <v>0</v>
      </c>
      <c r="I14" s="261">
        <v>0</v>
      </c>
      <c r="J14" s="259">
        <v>0</v>
      </c>
      <c r="K14" s="261">
        <v>0</v>
      </c>
      <c r="L14" s="259">
        <v>0</v>
      </c>
      <c r="M14" s="261">
        <v>6</v>
      </c>
      <c r="N14" s="260">
        <f>SUM(B14:M14)</f>
        <v>12</v>
      </c>
    </row>
    <row r="15" spans="1:14" x14ac:dyDescent="0.25">
      <c r="A15" s="257" t="s">
        <v>133</v>
      </c>
      <c r="B15" s="259">
        <v>43</v>
      </c>
      <c r="C15" s="259">
        <v>27</v>
      </c>
      <c r="D15" s="261">
        <v>4</v>
      </c>
      <c r="E15" s="261">
        <v>14</v>
      </c>
      <c r="F15" s="261">
        <v>0</v>
      </c>
      <c r="G15" s="261">
        <v>0</v>
      </c>
      <c r="H15" s="261">
        <v>3</v>
      </c>
      <c r="I15" s="261">
        <v>1</v>
      </c>
      <c r="J15" s="259">
        <v>6</v>
      </c>
      <c r="K15" s="261">
        <v>3</v>
      </c>
      <c r="L15" s="259">
        <v>0</v>
      </c>
      <c r="M15" s="261">
        <v>0</v>
      </c>
      <c r="N15" s="260">
        <f t="shared" si="0"/>
        <v>101</v>
      </c>
    </row>
    <row r="16" spans="1:14" ht="13.8" thickBot="1" x14ac:dyDescent="0.3">
      <c r="A16" s="270" t="s">
        <v>0</v>
      </c>
      <c r="B16" s="262">
        <f>SUM(B6:B15)</f>
        <v>163</v>
      </c>
      <c r="C16" s="262">
        <f t="shared" ref="C16:M16" si="1">SUM(C6:C15)</f>
        <v>66</v>
      </c>
      <c r="D16" s="262">
        <f t="shared" si="1"/>
        <v>7</v>
      </c>
      <c r="E16" s="262">
        <f t="shared" si="1"/>
        <v>50</v>
      </c>
      <c r="F16" s="262">
        <f t="shared" si="1"/>
        <v>0</v>
      </c>
      <c r="G16" s="262">
        <f t="shared" si="1"/>
        <v>0</v>
      </c>
      <c r="H16" s="262">
        <f t="shared" si="1"/>
        <v>3</v>
      </c>
      <c r="I16" s="262">
        <f t="shared" si="1"/>
        <v>4</v>
      </c>
      <c r="J16" s="263">
        <f t="shared" si="1"/>
        <v>12</v>
      </c>
      <c r="K16" s="262">
        <f t="shared" si="1"/>
        <v>3</v>
      </c>
      <c r="L16" s="263">
        <f t="shared" si="1"/>
        <v>0</v>
      </c>
      <c r="M16" s="262">
        <f t="shared" si="1"/>
        <v>228</v>
      </c>
      <c r="N16" s="262">
        <f t="shared" si="0"/>
        <v>536</v>
      </c>
    </row>
    <row r="17" spans="1:1" x14ac:dyDescent="0.25">
      <c r="A17" s="264" t="s">
        <v>351</v>
      </c>
    </row>
  </sheetData>
  <sheetProtection algorithmName="SHA-512" hashValue="t5dC2wrWviNd0AOptvppEIeVpbfny2vWwdp02MsNKDRguoU9o8dTJ8WvzoG2SJaTCrDoExY8NokO8Tya0UTjbQ==" saltValue="wwUm+V1idus7BJFj5+CSGw==" spinCount="100000" sheet="1" objects="1" scenarios="1" selectLockedCells="1" selectUnlockedCells="1"/>
  <mergeCells count="13">
    <mergeCell ref="L4:L5"/>
    <mergeCell ref="M4:M5"/>
    <mergeCell ref="N4:N5"/>
    <mergeCell ref="G4:G5"/>
    <mergeCell ref="H4:H5"/>
    <mergeCell ref="I4:I5"/>
    <mergeCell ref="J4:J5"/>
    <mergeCell ref="K4:K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7" fitToHeight="2" orientation="portrait" horizontalDpi="300" verticalDpi="300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05A0-04A9-4955-B371-DA44B5FDEACC}">
  <dimension ref="A1:M11"/>
  <sheetViews>
    <sheetView showGridLines="0" workbookViewId="0">
      <selection activeCell="M2" sqref="M2"/>
    </sheetView>
  </sheetViews>
  <sheetFormatPr defaultRowHeight="14.4" x14ac:dyDescent="0.3"/>
  <sheetData>
    <row r="1" spans="1:13" x14ac:dyDescent="0.3">
      <c r="A1" s="208" t="s">
        <v>335</v>
      </c>
      <c r="B1" s="104"/>
      <c r="C1" s="104"/>
      <c r="D1" s="104"/>
      <c r="E1" s="104"/>
      <c r="F1" s="104"/>
      <c r="G1" s="106"/>
      <c r="H1" s="106"/>
      <c r="I1" s="106"/>
      <c r="J1" s="106"/>
    </row>
    <row r="3" spans="1:13" ht="15" thickBot="1" x14ac:dyDescent="0.35"/>
    <row r="4" spans="1:13" ht="15.6" thickTop="1" thickBot="1" x14ac:dyDescent="0.35">
      <c r="A4" s="308" t="s">
        <v>135</v>
      </c>
      <c r="B4" s="304" t="s">
        <v>53</v>
      </c>
      <c r="C4" s="305"/>
      <c r="D4" s="311"/>
      <c r="E4" s="304" t="s">
        <v>54</v>
      </c>
      <c r="F4" s="305"/>
      <c r="G4" s="311"/>
      <c r="H4" s="305" t="s">
        <v>55</v>
      </c>
      <c r="I4" s="305"/>
      <c r="J4" s="305"/>
      <c r="K4" s="304" t="s">
        <v>130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06">
        <v>2019</v>
      </c>
      <c r="F5" s="312">
        <v>2020</v>
      </c>
      <c r="G5" s="133" t="s">
        <v>136</v>
      </c>
      <c r="H5" s="312">
        <v>2019</v>
      </c>
      <c r="I5" s="312">
        <v>2020</v>
      </c>
      <c r="J5" s="77" t="s">
        <v>136</v>
      </c>
      <c r="K5" s="306">
        <v>2019</v>
      </c>
      <c r="L5" s="312">
        <v>2020</v>
      </c>
      <c r="M5" s="77" t="s">
        <v>136</v>
      </c>
    </row>
    <row r="6" spans="1:13" ht="13.2" customHeight="1" thickBot="1" x14ac:dyDescent="0.35">
      <c r="A6" s="310"/>
      <c r="B6" s="307"/>
      <c r="C6" s="313"/>
      <c r="D6" s="134" t="s">
        <v>137</v>
      </c>
      <c r="E6" s="307"/>
      <c r="F6" s="313"/>
      <c r="G6" s="134" t="s">
        <v>137</v>
      </c>
      <c r="H6" s="313"/>
      <c r="I6" s="313"/>
      <c r="J6" s="78" t="s">
        <v>137</v>
      </c>
      <c r="K6" s="307"/>
      <c r="L6" s="313"/>
      <c r="M6" s="78" t="s">
        <v>137</v>
      </c>
    </row>
    <row r="7" spans="1:13" ht="12" customHeight="1" thickTop="1" x14ac:dyDescent="0.3">
      <c r="A7" s="89" t="s">
        <v>138</v>
      </c>
      <c r="B7" s="38">
        <v>505</v>
      </c>
      <c r="C7" s="35">
        <v>437</v>
      </c>
      <c r="D7" s="39">
        <f>(C7/B7)-1</f>
        <v>-0.13465346534653466</v>
      </c>
      <c r="E7" s="38">
        <v>1775</v>
      </c>
      <c r="F7" s="35">
        <v>1445</v>
      </c>
      <c r="G7" s="39">
        <f>(F7/E7)-1</f>
        <v>-0.18591549295774645</v>
      </c>
      <c r="H7" s="35">
        <v>25642</v>
      </c>
      <c r="I7" s="35">
        <v>19975</v>
      </c>
      <c r="J7" s="98">
        <f>(I7/H7)-1</f>
        <v>-0.2210046018251306</v>
      </c>
      <c r="K7" s="38">
        <f>B7+E7+H7</f>
        <v>27922</v>
      </c>
      <c r="L7" s="35">
        <f>C7+F7+I7</f>
        <v>21857</v>
      </c>
      <c r="M7" s="98">
        <f>(L7/K7)-1</f>
        <v>-0.21721223408065327</v>
      </c>
    </row>
    <row r="8" spans="1:13" ht="12" customHeight="1" x14ac:dyDescent="0.3">
      <c r="A8" s="89" t="s">
        <v>139</v>
      </c>
      <c r="B8" s="40">
        <v>182</v>
      </c>
      <c r="C8" s="36">
        <v>99</v>
      </c>
      <c r="D8" s="41">
        <f>(C8/B8)-1</f>
        <v>-0.45604395604395609</v>
      </c>
      <c r="E8" s="40">
        <v>604</v>
      </c>
      <c r="F8" s="36">
        <v>432</v>
      </c>
      <c r="G8" s="41">
        <f>(F8/E8)-1</f>
        <v>-0.28476821192052981</v>
      </c>
      <c r="H8" s="36">
        <v>19276</v>
      </c>
      <c r="I8" s="36">
        <v>12076</v>
      </c>
      <c r="J8" s="32">
        <f>(I8/H8)-1</f>
        <v>-0.37352147748495534</v>
      </c>
      <c r="K8" s="40">
        <f t="shared" ref="K8:L9" si="0">B8+E8+H8</f>
        <v>20062</v>
      </c>
      <c r="L8" s="36">
        <f t="shared" si="0"/>
        <v>12607</v>
      </c>
      <c r="M8" s="32">
        <f>(L8/K8)-1</f>
        <v>-0.37159804605722258</v>
      </c>
    </row>
    <row r="9" spans="1:13" ht="12" customHeight="1" x14ac:dyDescent="0.3">
      <c r="A9" s="89" t="s">
        <v>92</v>
      </c>
      <c r="B9" s="40">
        <v>1</v>
      </c>
      <c r="C9" s="36">
        <v>0</v>
      </c>
      <c r="D9" s="41">
        <f t="shared" ref="D9:D10" si="1">(C9/B9)-1</f>
        <v>-1</v>
      </c>
      <c r="E9" s="40">
        <v>4</v>
      </c>
      <c r="F9" s="36">
        <v>0</v>
      </c>
      <c r="G9" s="41">
        <f t="shared" ref="G9:G10" si="2">(F9/E9)-1</f>
        <v>-1</v>
      </c>
      <c r="H9" s="36">
        <v>16</v>
      </c>
      <c r="I9" s="36">
        <v>7</v>
      </c>
      <c r="J9" s="32">
        <f t="shared" ref="J9:J10" si="3">(I9/H9)-1</f>
        <v>-0.5625</v>
      </c>
      <c r="K9" s="40">
        <f t="shared" si="0"/>
        <v>21</v>
      </c>
      <c r="L9" s="36">
        <f t="shared" si="0"/>
        <v>7</v>
      </c>
      <c r="M9" s="32">
        <f t="shared" ref="M9:M10" si="4">(L9/K9)-1</f>
        <v>-0.66666666666666674</v>
      </c>
    </row>
    <row r="10" spans="1:13" ht="12" customHeight="1" thickBot="1" x14ac:dyDescent="0.35">
      <c r="A10" s="90" t="s">
        <v>0</v>
      </c>
      <c r="B10" s="135">
        <f>SUM(B7:B9)</f>
        <v>688</v>
      </c>
      <c r="C10" s="131">
        <f>SUM(C7:C9)</f>
        <v>536</v>
      </c>
      <c r="D10" s="136">
        <f t="shared" si="1"/>
        <v>-0.22093023255813948</v>
      </c>
      <c r="E10" s="135">
        <f>SUM(E7:E9)</f>
        <v>2383</v>
      </c>
      <c r="F10" s="131">
        <f>SUM(F7:F9)</f>
        <v>1877</v>
      </c>
      <c r="G10" s="136">
        <f t="shared" si="2"/>
        <v>-0.21233738984473349</v>
      </c>
      <c r="H10" s="81">
        <f>SUM(H7:H9)</f>
        <v>44934</v>
      </c>
      <c r="I10" s="81">
        <f>SUM(I7:I9)</f>
        <v>32058</v>
      </c>
      <c r="J10" s="132">
        <f t="shared" si="3"/>
        <v>-0.28655361196421414</v>
      </c>
      <c r="K10" s="135">
        <f>B10+E10+H10</f>
        <v>48005</v>
      </c>
      <c r="L10" s="81">
        <f>C10+F10+I10</f>
        <v>34471</v>
      </c>
      <c r="M10" s="132">
        <f t="shared" si="4"/>
        <v>-0.28192896573273618</v>
      </c>
    </row>
    <row r="11" spans="1:13" ht="15" thickTop="1" x14ac:dyDescent="0.3"/>
  </sheetData>
  <sheetProtection algorithmName="SHA-512" hashValue="w7nXncaoXuGDmdKo2r8iWGGwgN00pTIRNfgE3teaqKgH9rq16Rms6LhHtk4g9FkmsFQGkcTLWElqxbCQNyMbbg==" saltValue="spGxCpsCUiW2XpAfBaELdA==" spinCount="100000" sheet="1" objects="1" scenarios="1" selectLockedCells="1" selectUnlockedCells="1"/>
  <mergeCells count="13">
    <mergeCell ref="K4:M4"/>
    <mergeCell ref="B5:B6"/>
    <mergeCell ref="A4:A6"/>
    <mergeCell ref="B4:D4"/>
    <mergeCell ref="E4:G4"/>
    <mergeCell ref="H4:J4"/>
    <mergeCell ref="L5:L6"/>
    <mergeCell ref="C5:C6"/>
    <mergeCell ref="E5:E6"/>
    <mergeCell ref="F5:F6"/>
    <mergeCell ref="H5:H6"/>
    <mergeCell ref="I5:I6"/>
    <mergeCell ref="K5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1DA-23AE-4099-97B7-4F4725D2371F}">
  <dimension ref="A1:M23"/>
  <sheetViews>
    <sheetView showGridLines="0" workbookViewId="0">
      <selection activeCell="B26" sqref="B26"/>
    </sheetView>
  </sheetViews>
  <sheetFormatPr defaultRowHeight="14.4" x14ac:dyDescent="0.3"/>
  <sheetData>
    <row r="1" spans="1:13" x14ac:dyDescent="0.3">
      <c r="A1" s="208" t="s">
        <v>334</v>
      </c>
      <c r="B1" s="104"/>
      <c r="C1" s="104"/>
      <c r="D1" s="104"/>
      <c r="E1" s="104"/>
      <c r="F1" s="104"/>
    </row>
    <row r="2" spans="1:13" x14ac:dyDescent="0.3">
      <c r="A2" s="95"/>
      <c r="B2" s="95"/>
      <c r="C2" s="95"/>
      <c r="D2" s="95"/>
      <c r="E2" s="95"/>
      <c r="F2" s="95"/>
    </row>
    <row r="3" spans="1:13" ht="15" thickBot="1" x14ac:dyDescent="0.35"/>
    <row r="4" spans="1:13" ht="15.6" thickTop="1" thickBot="1" x14ac:dyDescent="0.35">
      <c r="A4" s="308" t="s">
        <v>140</v>
      </c>
      <c r="B4" s="304" t="s">
        <v>53</v>
      </c>
      <c r="C4" s="305"/>
      <c r="D4" s="311"/>
      <c r="E4" s="304" t="s">
        <v>54</v>
      </c>
      <c r="F4" s="305"/>
      <c r="G4" s="311"/>
      <c r="H4" s="304" t="s">
        <v>55</v>
      </c>
      <c r="I4" s="305"/>
      <c r="J4" s="311"/>
      <c r="K4" s="305" t="s">
        <v>130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06">
        <v>2019</v>
      </c>
      <c r="F5" s="312">
        <v>2020</v>
      </c>
      <c r="G5" s="133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07"/>
      <c r="F6" s="313"/>
      <c r="G6" s="134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0" t="s">
        <v>141</v>
      </c>
      <c r="B7" s="40">
        <v>15</v>
      </c>
      <c r="C7" s="36">
        <v>10</v>
      </c>
      <c r="D7" s="41">
        <f>(C7/B7)-1</f>
        <v>-0.33333333333333337</v>
      </c>
      <c r="E7" s="40">
        <v>91</v>
      </c>
      <c r="F7" s="36">
        <v>69</v>
      </c>
      <c r="G7" s="41">
        <f>(F7/E7)-1</f>
        <v>-0.24175824175824179</v>
      </c>
      <c r="H7" s="40">
        <v>2435</v>
      </c>
      <c r="I7" s="36">
        <v>1452</v>
      </c>
      <c r="J7" s="41">
        <f>(I7/H7)-1</f>
        <v>-0.40369609856262834</v>
      </c>
      <c r="K7" s="30">
        <f>B7+E7+H7</f>
        <v>2541</v>
      </c>
      <c r="L7" s="30">
        <f>C7+F7+I7</f>
        <v>1531</v>
      </c>
      <c r="M7" s="31">
        <f>(L7/K7)-1</f>
        <v>-0.3974813065722157</v>
      </c>
    </row>
    <row r="8" spans="1:13" ht="14.55" customHeight="1" x14ac:dyDescent="0.3">
      <c r="A8" s="70" t="s">
        <v>142</v>
      </c>
      <c r="B8" s="40">
        <v>24</v>
      </c>
      <c r="C8" s="36">
        <v>23</v>
      </c>
      <c r="D8" s="41">
        <f t="shared" ref="D8:D19" si="0">(C8/B8)-1</f>
        <v>-4.166666666666663E-2</v>
      </c>
      <c r="E8" s="40">
        <v>133</v>
      </c>
      <c r="F8" s="36">
        <v>117</v>
      </c>
      <c r="G8" s="41">
        <f t="shared" ref="G8:G19" si="1">(F8/E8)-1</f>
        <v>-0.12030075187969924</v>
      </c>
      <c r="H8" s="40">
        <v>3336</v>
      </c>
      <c r="I8" s="36">
        <v>2368</v>
      </c>
      <c r="J8" s="41">
        <f t="shared" ref="J8:J19" si="2">(I8/H8)-1</f>
        <v>-0.29016786570743403</v>
      </c>
      <c r="K8" s="36">
        <f>B8+E8+H8</f>
        <v>3493</v>
      </c>
      <c r="L8" s="36">
        <f t="shared" ref="L8:L19" si="3">C8+F8+I8</f>
        <v>2508</v>
      </c>
      <c r="M8" s="32">
        <f t="shared" ref="M8:M19" si="4">(L8/K8)-1</f>
        <v>-0.28199255654165478</v>
      </c>
    </row>
    <row r="9" spans="1:13" x14ac:dyDescent="0.3">
      <c r="A9" s="70" t="s">
        <v>143</v>
      </c>
      <c r="B9" s="40">
        <v>58</v>
      </c>
      <c r="C9" s="36">
        <v>33</v>
      </c>
      <c r="D9" s="41">
        <f t="shared" si="0"/>
        <v>-0.43103448275862066</v>
      </c>
      <c r="E9" s="40">
        <v>219</v>
      </c>
      <c r="F9" s="36">
        <v>215</v>
      </c>
      <c r="G9" s="41">
        <f t="shared" si="1"/>
        <v>-1.8264840182648401E-2</v>
      </c>
      <c r="H9" s="40">
        <v>5039</v>
      </c>
      <c r="I9" s="36">
        <v>3716</v>
      </c>
      <c r="J9" s="41">
        <f t="shared" si="2"/>
        <v>-0.26255209366937882</v>
      </c>
      <c r="K9" s="36">
        <f t="shared" ref="K9:K19" si="5">B9+E9+H9</f>
        <v>5316</v>
      </c>
      <c r="L9" s="36">
        <f t="shared" si="3"/>
        <v>3964</v>
      </c>
      <c r="M9" s="32">
        <f t="shared" si="4"/>
        <v>-0.25432656132430398</v>
      </c>
    </row>
    <row r="10" spans="1:13" x14ac:dyDescent="0.3">
      <c r="A10" s="70" t="s">
        <v>144</v>
      </c>
      <c r="B10" s="40">
        <v>46</v>
      </c>
      <c r="C10" s="36">
        <v>52</v>
      </c>
      <c r="D10" s="41">
        <f t="shared" si="0"/>
        <v>0.13043478260869557</v>
      </c>
      <c r="E10" s="40">
        <v>218</v>
      </c>
      <c r="F10" s="36">
        <v>190</v>
      </c>
      <c r="G10" s="41">
        <f t="shared" si="1"/>
        <v>-0.12844036697247707</v>
      </c>
      <c r="H10" s="40">
        <v>4156</v>
      </c>
      <c r="I10" s="36">
        <v>3163</v>
      </c>
      <c r="J10" s="41">
        <f t="shared" si="2"/>
        <v>-0.23893166506256014</v>
      </c>
      <c r="K10" s="36">
        <f t="shared" si="5"/>
        <v>4420</v>
      </c>
      <c r="L10" s="36">
        <f t="shared" si="3"/>
        <v>3405</v>
      </c>
      <c r="M10" s="32">
        <f t="shared" si="4"/>
        <v>-0.22963800904977372</v>
      </c>
    </row>
    <row r="11" spans="1:13" x14ac:dyDescent="0.3">
      <c r="A11" s="70" t="s">
        <v>145</v>
      </c>
      <c r="B11" s="40">
        <v>38</v>
      </c>
      <c r="C11" s="36">
        <v>36</v>
      </c>
      <c r="D11" s="41">
        <f t="shared" si="0"/>
        <v>-5.2631578947368474E-2</v>
      </c>
      <c r="E11" s="40">
        <v>192</v>
      </c>
      <c r="F11" s="36">
        <v>140</v>
      </c>
      <c r="G11" s="41">
        <f t="shared" si="1"/>
        <v>-0.27083333333333337</v>
      </c>
      <c r="H11" s="40">
        <v>3616</v>
      </c>
      <c r="I11" s="36">
        <v>2570</v>
      </c>
      <c r="J11" s="41">
        <f t="shared" si="2"/>
        <v>-0.28926991150442483</v>
      </c>
      <c r="K11" s="36">
        <f t="shared" si="5"/>
        <v>3846</v>
      </c>
      <c r="L11" s="36">
        <f t="shared" si="3"/>
        <v>2746</v>
      </c>
      <c r="M11" s="32">
        <f t="shared" si="4"/>
        <v>-0.28601144045761828</v>
      </c>
    </row>
    <row r="12" spans="1:13" x14ac:dyDescent="0.3">
      <c r="A12" s="70" t="s">
        <v>146</v>
      </c>
      <c r="B12" s="40">
        <v>47</v>
      </c>
      <c r="C12" s="36">
        <v>32</v>
      </c>
      <c r="D12" s="41">
        <f t="shared" si="0"/>
        <v>-0.31914893617021278</v>
      </c>
      <c r="E12" s="40">
        <v>199</v>
      </c>
      <c r="F12" s="36">
        <v>162</v>
      </c>
      <c r="G12" s="41">
        <f t="shared" si="1"/>
        <v>-0.18592964824120606</v>
      </c>
      <c r="H12" s="40">
        <v>3389</v>
      </c>
      <c r="I12" s="36">
        <v>2434</v>
      </c>
      <c r="J12" s="41">
        <f t="shared" si="2"/>
        <v>-0.28179403953968718</v>
      </c>
      <c r="K12" s="36">
        <f t="shared" si="5"/>
        <v>3635</v>
      </c>
      <c r="L12" s="36">
        <f t="shared" si="3"/>
        <v>2628</v>
      </c>
      <c r="M12" s="32">
        <f t="shared" si="4"/>
        <v>-0.2770288858321871</v>
      </c>
    </row>
    <row r="13" spans="1:13" x14ac:dyDescent="0.3">
      <c r="A13" s="70" t="s">
        <v>147</v>
      </c>
      <c r="B13" s="40">
        <v>42</v>
      </c>
      <c r="C13" s="36">
        <v>38</v>
      </c>
      <c r="D13" s="41">
        <f t="shared" si="0"/>
        <v>-9.5238095238095233E-2</v>
      </c>
      <c r="E13" s="40">
        <v>219</v>
      </c>
      <c r="F13" s="36">
        <v>155</v>
      </c>
      <c r="G13" s="41">
        <f t="shared" si="1"/>
        <v>-0.29223744292237441</v>
      </c>
      <c r="H13" s="40">
        <v>3718</v>
      </c>
      <c r="I13" s="36">
        <v>2718</v>
      </c>
      <c r="J13" s="41">
        <f t="shared" si="2"/>
        <v>-0.26896180742334586</v>
      </c>
      <c r="K13" s="36">
        <f>B13+E13+H13</f>
        <v>3979</v>
      </c>
      <c r="L13" s="36">
        <f t="shared" si="3"/>
        <v>2911</v>
      </c>
      <c r="M13" s="32">
        <f t="shared" si="4"/>
        <v>-0.26840914802714255</v>
      </c>
    </row>
    <row r="14" spans="1:13" x14ac:dyDescent="0.3">
      <c r="A14" s="70" t="s">
        <v>148</v>
      </c>
      <c r="B14" s="40">
        <v>54</v>
      </c>
      <c r="C14" s="36">
        <v>46</v>
      </c>
      <c r="D14" s="41">
        <f t="shared" si="0"/>
        <v>-0.14814814814814814</v>
      </c>
      <c r="E14" s="40">
        <v>161</v>
      </c>
      <c r="F14" s="36">
        <v>155</v>
      </c>
      <c r="G14" s="41">
        <f t="shared" si="1"/>
        <v>-3.7267080745341574E-2</v>
      </c>
      <c r="H14" s="40">
        <v>3479</v>
      </c>
      <c r="I14" s="36">
        <v>2704</v>
      </c>
      <c r="J14" s="41">
        <f t="shared" si="2"/>
        <v>-0.22276516240298938</v>
      </c>
      <c r="K14" s="36">
        <f t="shared" si="5"/>
        <v>3694</v>
      </c>
      <c r="L14" s="36">
        <f t="shared" si="3"/>
        <v>2905</v>
      </c>
      <c r="M14" s="32">
        <f t="shared" si="4"/>
        <v>-0.21358960476448297</v>
      </c>
    </row>
    <row r="15" spans="1:13" x14ac:dyDescent="0.3">
      <c r="A15" s="70" t="s">
        <v>149</v>
      </c>
      <c r="B15" s="40">
        <v>37</v>
      </c>
      <c r="C15" s="36">
        <v>36</v>
      </c>
      <c r="D15" s="41">
        <f t="shared" si="0"/>
        <v>-2.7027027027026973E-2</v>
      </c>
      <c r="E15" s="40">
        <v>163</v>
      </c>
      <c r="F15" s="36">
        <v>136</v>
      </c>
      <c r="G15" s="41">
        <f t="shared" si="1"/>
        <v>-0.16564417177914115</v>
      </c>
      <c r="H15" s="40">
        <v>3148</v>
      </c>
      <c r="I15" s="36">
        <v>2269</v>
      </c>
      <c r="J15" s="41">
        <f t="shared" si="2"/>
        <v>-0.27922490470139771</v>
      </c>
      <c r="K15" s="36">
        <f t="shared" si="5"/>
        <v>3348</v>
      </c>
      <c r="L15" s="36">
        <f t="shared" si="3"/>
        <v>2441</v>
      </c>
      <c r="M15" s="32">
        <f t="shared" si="4"/>
        <v>-0.27090800477897248</v>
      </c>
    </row>
    <row r="16" spans="1:13" x14ac:dyDescent="0.3">
      <c r="A16" s="70" t="s">
        <v>150</v>
      </c>
      <c r="B16" s="40">
        <v>35</v>
      </c>
      <c r="C16" s="36">
        <v>37</v>
      </c>
      <c r="D16" s="41">
        <f t="shared" si="0"/>
        <v>5.7142857142857162E-2</v>
      </c>
      <c r="E16" s="40">
        <v>151</v>
      </c>
      <c r="F16" s="36">
        <v>117</v>
      </c>
      <c r="G16" s="41">
        <f t="shared" si="1"/>
        <v>-0.22516556291390732</v>
      </c>
      <c r="H16" s="40">
        <v>3049</v>
      </c>
      <c r="I16" s="36">
        <v>2159</v>
      </c>
      <c r="J16" s="41">
        <f t="shared" si="2"/>
        <v>-0.29189898327320429</v>
      </c>
      <c r="K16" s="36">
        <f t="shared" si="5"/>
        <v>3235</v>
      </c>
      <c r="L16" s="36">
        <f t="shared" si="3"/>
        <v>2313</v>
      </c>
      <c r="M16" s="32">
        <f t="shared" si="4"/>
        <v>-0.28500772797527052</v>
      </c>
    </row>
    <row r="17" spans="1:13" x14ac:dyDescent="0.3">
      <c r="A17" s="70" t="s">
        <v>151</v>
      </c>
      <c r="B17" s="40">
        <v>47</v>
      </c>
      <c r="C17" s="36">
        <v>47</v>
      </c>
      <c r="D17" s="41">
        <f t="shared" si="0"/>
        <v>0</v>
      </c>
      <c r="E17" s="40">
        <v>145</v>
      </c>
      <c r="F17" s="36">
        <v>106</v>
      </c>
      <c r="G17" s="41">
        <f t="shared" si="1"/>
        <v>-0.26896551724137929</v>
      </c>
      <c r="H17" s="40">
        <v>2506</v>
      </c>
      <c r="I17" s="36">
        <v>1787</v>
      </c>
      <c r="J17" s="41">
        <f t="shared" si="2"/>
        <v>-0.28691141260973663</v>
      </c>
      <c r="K17" s="36">
        <f t="shared" si="5"/>
        <v>2698</v>
      </c>
      <c r="L17" s="36">
        <f t="shared" si="3"/>
        <v>1940</v>
      </c>
      <c r="M17" s="32">
        <f t="shared" si="4"/>
        <v>-0.2809488510007413</v>
      </c>
    </row>
    <row r="18" spans="1:13" x14ac:dyDescent="0.3">
      <c r="A18" s="70" t="s">
        <v>152</v>
      </c>
      <c r="B18" s="40">
        <v>60</v>
      </c>
      <c r="C18" s="36">
        <v>33</v>
      </c>
      <c r="D18" s="41">
        <f t="shared" si="0"/>
        <v>-0.44999999999999996</v>
      </c>
      <c r="E18" s="40">
        <v>147</v>
      </c>
      <c r="F18" s="36">
        <v>90</v>
      </c>
      <c r="G18" s="41">
        <f t="shared" si="1"/>
        <v>-0.38775510204081631</v>
      </c>
      <c r="H18" s="40">
        <v>1999</v>
      </c>
      <c r="I18" s="36">
        <v>1421</v>
      </c>
      <c r="J18" s="41">
        <f t="shared" si="2"/>
        <v>-0.2891445722861431</v>
      </c>
      <c r="K18" s="36">
        <f t="shared" si="5"/>
        <v>2206</v>
      </c>
      <c r="L18" s="36">
        <f t="shared" si="3"/>
        <v>1544</v>
      </c>
      <c r="M18" s="32">
        <f t="shared" si="4"/>
        <v>-0.30009066183136901</v>
      </c>
    </row>
    <row r="19" spans="1:13" x14ac:dyDescent="0.3">
      <c r="A19" s="70" t="s">
        <v>153</v>
      </c>
      <c r="B19" s="40">
        <v>59</v>
      </c>
      <c r="C19" s="36">
        <v>29</v>
      </c>
      <c r="D19" s="41">
        <f t="shared" si="0"/>
        <v>-0.50847457627118642</v>
      </c>
      <c r="E19" s="40">
        <v>122</v>
      </c>
      <c r="F19" s="36">
        <v>76</v>
      </c>
      <c r="G19" s="41">
        <f t="shared" si="1"/>
        <v>-0.37704918032786883</v>
      </c>
      <c r="H19" s="40">
        <v>1816</v>
      </c>
      <c r="I19" s="36">
        <v>1208</v>
      </c>
      <c r="J19" s="41">
        <f t="shared" si="2"/>
        <v>-0.33480176211453749</v>
      </c>
      <c r="K19" s="36">
        <f t="shared" si="5"/>
        <v>1997</v>
      </c>
      <c r="L19" s="36">
        <f t="shared" si="3"/>
        <v>1313</v>
      </c>
      <c r="M19" s="32">
        <f t="shared" si="4"/>
        <v>-0.34251377065598398</v>
      </c>
    </row>
    <row r="20" spans="1:13" x14ac:dyDescent="0.3">
      <c r="A20" s="70" t="s">
        <v>154</v>
      </c>
      <c r="B20" s="59">
        <v>125</v>
      </c>
      <c r="C20" s="88">
        <v>83</v>
      </c>
      <c r="D20" s="41">
        <f>(C20/B20)-1</f>
        <v>-0.33599999999999997</v>
      </c>
      <c r="E20" s="59">
        <v>217</v>
      </c>
      <c r="F20" s="88">
        <v>149</v>
      </c>
      <c r="G20" s="41">
        <f>(F20/E20)-1</f>
        <v>-0.31336405529953915</v>
      </c>
      <c r="H20" s="59">
        <v>3207</v>
      </c>
      <c r="I20" s="88">
        <v>2083</v>
      </c>
      <c r="J20" s="41">
        <f>(I20/H20)-1</f>
        <v>-0.35048331774243846</v>
      </c>
      <c r="K20" s="36">
        <f>B20+E20+H20</f>
        <v>3549</v>
      </c>
      <c r="L20" s="36">
        <f>C20+F20+I20</f>
        <v>2315</v>
      </c>
      <c r="M20" s="32">
        <f>(L20/K20)-1</f>
        <v>-0.34770357847280919</v>
      </c>
    </row>
    <row r="21" spans="1:13" x14ac:dyDescent="0.3">
      <c r="A21" s="137" t="s">
        <v>92</v>
      </c>
      <c r="B21" s="59">
        <v>1</v>
      </c>
      <c r="C21" s="88">
        <v>1</v>
      </c>
      <c r="D21" s="41">
        <f>(C21/B21)-1</f>
        <v>0</v>
      </c>
      <c r="E21" s="59">
        <v>6</v>
      </c>
      <c r="F21" s="88">
        <v>0</v>
      </c>
      <c r="G21" s="41">
        <f>(F21/E21)-1</f>
        <v>-1</v>
      </c>
      <c r="H21" s="59">
        <v>41</v>
      </c>
      <c r="I21" s="88">
        <v>6</v>
      </c>
      <c r="J21" s="41">
        <f>(I21/H21)-1</f>
        <v>-0.85365853658536583</v>
      </c>
      <c r="K21" s="36">
        <f>B21+E21+H21</f>
        <v>48</v>
      </c>
      <c r="L21" s="36">
        <f>C21+F21+I21</f>
        <v>7</v>
      </c>
      <c r="M21" s="32">
        <f>(L21/K21)-1</f>
        <v>-0.85416666666666663</v>
      </c>
    </row>
    <row r="22" spans="1:13" ht="15" thickBot="1" x14ac:dyDescent="0.35">
      <c r="A22" s="265" t="s">
        <v>0</v>
      </c>
      <c r="B22" s="266">
        <f>SUM(B7:B21)</f>
        <v>688</v>
      </c>
      <c r="C22" s="267">
        <f>SUM(C7:C21)</f>
        <v>536</v>
      </c>
      <c r="D22" s="268">
        <f>(C22/B22)-1</f>
        <v>-0.22093023255813948</v>
      </c>
      <c r="E22" s="266">
        <f>SUM(E7:E21)</f>
        <v>2383</v>
      </c>
      <c r="F22" s="267">
        <f>SUM(F7:F21)</f>
        <v>1877</v>
      </c>
      <c r="G22" s="268">
        <f>(F22/E22)-1</f>
        <v>-0.21233738984473349</v>
      </c>
      <c r="H22" s="266">
        <f>SUM(H7:H21)</f>
        <v>44934</v>
      </c>
      <c r="I22" s="267">
        <f>SUM(I7:I21)</f>
        <v>32058</v>
      </c>
      <c r="J22" s="268">
        <f>(I22/H22)-1</f>
        <v>-0.28655361196421414</v>
      </c>
      <c r="K22" s="267">
        <f>B22+E22+H22</f>
        <v>48005</v>
      </c>
      <c r="L22" s="267">
        <f>SUM(L7:L21)</f>
        <v>34471</v>
      </c>
      <c r="M22" s="269">
        <f>(L22/K22)-1</f>
        <v>-0.28192896573273618</v>
      </c>
    </row>
    <row r="23" spans="1:13" x14ac:dyDescent="0.3">
      <c r="A23" s="70"/>
    </row>
  </sheetData>
  <sheetProtection algorithmName="SHA-512" hashValue="fQubbe1BN3KDM1nYoOs5djb9NxSPcK6KhQ/eQOQ1FMiQoFgNUFNK5z8mYwSfI/fA0kq+Emi7tHwPGAREvv66uQ==" saltValue="QW0AhLHyJAR7ei+4r7uE8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topLeftCell="A2" zoomScale="90" zoomScaleNormal="90" workbookViewId="0">
      <selection activeCell="C22" sqref="C22"/>
    </sheetView>
  </sheetViews>
  <sheetFormatPr defaultColWidth="9.21875" defaultRowHeight="15" customHeight="1" x14ac:dyDescent="0.25"/>
  <cols>
    <col min="1" max="1" width="7.77734375" style="5" customWidth="1"/>
    <col min="2" max="2" width="16" style="11" customWidth="1"/>
    <col min="3" max="3" width="107.5546875" style="5" customWidth="1"/>
    <col min="4" max="4" width="3.21875" style="5" customWidth="1"/>
    <col min="5" max="5" width="5.44140625" style="8" customWidth="1"/>
    <col min="6" max="7" width="9.21875" style="8"/>
    <col min="8" max="16384" width="9.21875" style="5"/>
  </cols>
  <sheetData>
    <row r="1" spans="1:7" ht="15" customHeight="1" x14ac:dyDescent="0.25">
      <c r="A1" s="212"/>
    </row>
    <row r="2" spans="1:7" ht="15" customHeight="1" x14ac:dyDescent="0.25">
      <c r="B2" s="6"/>
    </row>
    <row r="3" spans="1:7" ht="15" customHeight="1" x14ac:dyDescent="0.25">
      <c r="B3" s="271" t="s">
        <v>45</v>
      </c>
      <c r="C3" s="271"/>
    </row>
    <row r="4" spans="1:7" ht="15" customHeight="1" x14ac:dyDescent="0.25">
      <c r="B4" s="7"/>
      <c r="C4" s="9"/>
    </row>
    <row r="5" spans="1:7" ht="15" customHeight="1" x14ac:dyDescent="0.25">
      <c r="B5" s="1" t="s">
        <v>37</v>
      </c>
      <c r="C5" s="8" t="s">
        <v>38</v>
      </c>
      <c r="E5" s="10"/>
      <c r="F5" s="10"/>
      <c r="G5" s="5"/>
    </row>
    <row r="6" spans="1:7" ht="15" customHeight="1" x14ac:dyDescent="0.25">
      <c r="B6" s="94" t="s">
        <v>39</v>
      </c>
      <c r="C6" s="8" t="s">
        <v>40</v>
      </c>
      <c r="E6" s="10"/>
      <c r="F6" s="10"/>
    </row>
    <row r="7" spans="1:7" ht="15" customHeight="1" x14ac:dyDescent="0.25">
      <c r="B7" s="94" t="s">
        <v>49</v>
      </c>
      <c r="C7" s="8" t="s">
        <v>50</v>
      </c>
      <c r="E7" s="10"/>
      <c r="F7" s="10"/>
    </row>
    <row r="8" spans="1:7" ht="15" customHeight="1" x14ac:dyDescent="0.25">
      <c r="B8" s="8" t="s">
        <v>163</v>
      </c>
      <c r="C8" s="10" t="s">
        <v>164</v>
      </c>
      <c r="D8" s="10"/>
      <c r="F8" s="5"/>
      <c r="G8" s="5"/>
    </row>
    <row r="9" spans="1:7" ht="15" customHeight="1" x14ac:dyDescent="0.25">
      <c r="B9" s="8" t="s">
        <v>165</v>
      </c>
      <c r="C9" s="10" t="s">
        <v>167</v>
      </c>
      <c r="D9" s="10"/>
      <c r="F9" s="5"/>
      <c r="G9" s="5"/>
    </row>
    <row r="10" spans="1:7" ht="15" customHeight="1" x14ac:dyDescent="0.25">
      <c r="A10" s="11"/>
      <c r="B10" s="8" t="s">
        <v>166</v>
      </c>
      <c r="C10" s="10" t="s">
        <v>168</v>
      </c>
      <c r="D10" s="10"/>
      <c r="F10" s="5"/>
      <c r="G10" s="5"/>
    </row>
    <row r="11" spans="1:7" ht="15" customHeight="1" x14ac:dyDescent="0.25">
      <c r="A11" s="11"/>
      <c r="B11" s="8" t="s">
        <v>169</v>
      </c>
      <c r="C11" s="10" t="s">
        <v>250</v>
      </c>
      <c r="D11" s="10"/>
      <c r="F11" s="5"/>
      <c r="G11" s="5"/>
    </row>
    <row r="12" spans="1:7" ht="15" customHeight="1" x14ac:dyDescent="0.25">
      <c r="A12" s="11"/>
      <c r="B12" s="8" t="s">
        <v>170</v>
      </c>
      <c r="C12" s="10" t="s">
        <v>251</v>
      </c>
      <c r="D12" s="10"/>
      <c r="F12" s="5"/>
      <c r="G12" s="5"/>
    </row>
    <row r="13" spans="1:7" ht="15" customHeight="1" x14ac:dyDescent="0.25">
      <c r="B13" s="8" t="s">
        <v>171</v>
      </c>
      <c r="C13" s="10" t="s">
        <v>172</v>
      </c>
      <c r="D13" s="10"/>
      <c r="F13" s="5"/>
      <c r="G13" s="5"/>
    </row>
    <row r="14" spans="1:7" ht="15" customHeight="1" x14ac:dyDescent="0.25">
      <c r="B14" s="8" t="s">
        <v>173</v>
      </c>
      <c r="C14" s="10" t="s">
        <v>174</v>
      </c>
      <c r="D14" s="10"/>
      <c r="F14" s="5"/>
      <c r="G14" s="5"/>
    </row>
    <row r="15" spans="1:7" ht="15" customHeight="1" x14ac:dyDescent="0.25">
      <c r="B15" s="94" t="s">
        <v>46</v>
      </c>
      <c r="C15" s="8" t="s">
        <v>252</v>
      </c>
      <c r="E15" s="10"/>
      <c r="F15" s="10"/>
    </row>
    <row r="16" spans="1:7" ht="15" customHeight="1" x14ac:dyDescent="0.25">
      <c r="B16" s="94" t="s">
        <v>41</v>
      </c>
      <c r="C16" s="8" t="s">
        <v>42</v>
      </c>
      <c r="E16" s="10"/>
      <c r="F16" s="10"/>
    </row>
    <row r="17" spans="2:6" ht="15" customHeight="1" x14ac:dyDescent="0.25">
      <c r="B17" s="94" t="s">
        <v>47</v>
      </c>
      <c r="C17" s="8" t="s">
        <v>48</v>
      </c>
      <c r="E17" s="10"/>
      <c r="F17" s="10"/>
    </row>
    <row r="18" spans="2:6" ht="15" customHeight="1" x14ac:dyDescent="0.25">
      <c r="B18" s="94" t="s">
        <v>43</v>
      </c>
      <c r="C18" s="8" t="s">
        <v>44</v>
      </c>
      <c r="E18" s="10"/>
      <c r="F18" s="10"/>
    </row>
    <row r="19" spans="2:6" ht="15" customHeight="1" x14ac:dyDescent="0.25">
      <c r="B19" s="1" t="s">
        <v>53</v>
      </c>
      <c r="C19" s="2" t="s">
        <v>176</v>
      </c>
    </row>
    <row r="20" spans="2:6" ht="15" customHeight="1" x14ac:dyDescent="0.25">
      <c r="B20" s="8" t="s">
        <v>54</v>
      </c>
      <c r="C20" s="8" t="s">
        <v>177</v>
      </c>
    </row>
    <row r="21" spans="2:6" ht="15" customHeight="1" x14ac:dyDescent="0.25">
      <c r="B21" s="8" t="s">
        <v>175</v>
      </c>
      <c r="C21" s="8" t="s">
        <v>178</v>
      </c>
    </row>
    <row r="22" spans="2:6" ht="15" customHeight="1" x14ac:dyDescent="0.25">
      <c r="B22" s="8" t="s">
        <v>179</v>
      </c>
      <c r="C22" s="8" t="s">
        <v>182</v>
      </c>
    </row>
    <row r="23" spans="2:6" ht="15" customHeight="1" x14ac:dyDescent="0.25">
      <c r="B23" s="8" t="s">
        <v>180</v>
      </c>
      <c r="C23" s="8" t="s">
        <v>183</v>
      </c>
    </row>
    <row r="24" spans="2:6" ht="15" customHeight="1" x14ac:dyDescent="0.25">
      <c r="B24" s="8" t="s">
        <v>181</v>
      </c>
      <c r="C24" s="8" t="s">
        <v>184</v>
      </c>
    </row>
    <row r="25" spans="2:6" ht="15" customHeight="1" x14ac:dyDescent="0.25">
      <c r="B25" s="8" t="s">
        <v>52</v>
      </c>
      <c r="C25" s="8" t="s">
        <v>185</v>
      </c>
    </row>
  </sheetData>
  <sheetProtection algorithmName="SHA-512" hashValue="V5a/1SNedClluXhvcPn9hMrbIFhDD1mTEgkia7Zd8LuqmvrIqZvWGOC2eWn7WleT6QqbAjNzDdN9r2CC4e22EQ==" saltValue="wQo8nrMIejCFoZHTv67CZg==" spinCount="100000" sheet="1" objects="1" scenarios="1" selectLockedCells="1" selectUnlockedCells="1"/>
  <sortState xmlns:xlrd2="http://schemas.microsoft.com/office/spreadsheetml/2017/richdata2" ref="B5:C19">
    <sortCondition ref="B5:B19"/>
  </sortState>
  <mergeCells count="1">
    <mergeCell ref="B3:C3"/>
  </mergeCells>
  <pageMargins left="0.78740157480314965" right="0.78740157480314965" top="0.78740157480314965" bottom="0.78740157480314965" header="0" footer="0"/>
  <pageSetup paperSize="9" fitToHeight="2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CB9B-9C64-411E-9A50-DB6B1122AE2F}">
  <dimension ref="A1:L23"/>
  <sheetViews>
    <sheetView showGridLines="0" workbookViewId="0">
      <selection activeCell="B6" sqref="B6"/>
    </sheetView>
  </sheetViews>
  <sheetFormatPr defaultRowHeight="14.4" x14ac:dyDescent="0.3"/>
  <cols>
    <col min="2" max="2" width="11.21875" customWidth="1"/>
    <col min="3" max="3" width="10.44140625" customWidth="1"/>
    <col min="4" max="4" width="10.77734375" customWidth="1"/>
  </cols>
  <sheetData>
    <row r="1" spans="1:12" x14ac:dyDescent="0.3">
      <c r="A1" s="208" t="s">
        <v>333</v>
      </c>
      <c r="B1" s="104"/>
      <c r="C1" s="104"/>
      <c r="D1" s="104"/>
      <c r="E1" s="104"/>
      <c r="F1" s="104"/>
      <c r="G1" s="108"/>
      <c r="H1" s="108"/>
      <c r="I1" s="108"/>
      <c r="J1" s="108"/>
      <c r="K1" s="108"/>
      <c r="L1" s="108"/>
    </row>
    <row r="3" spans="1:12" ht="15" thickBot="1" x14ac:dyDescent="0.35"/>
    <row r="4" spans="1:12" ht="15.6" customHeight="1" thickTop="1" x14ac:dyDescent="0.3">
      <c r="A4" s="308" t="s">
        <v>140</v>
      </c>
      <c r="B4" s="315" t="s">
        <v>155</v>
      </c>
      <c r="C4" s="317" t="s">
        <v>53</v>
      </c>
      <c r="D4" s="308" t="s">
        <v>156</v>
      </c>
      <c r="E4" s="85"/>
    </row>
    <row r="5" spans="1:12" ht="15" thickBot="1" x14ac:dyDescent="0.35">
      <c r="A5" s="314"/>
      <c r="B5" s="316"/>
      <c r="C5" s="318"/>
      <c r="D5" s="314"/>
      <c r="E5" s="85"/>
    </row>
    <row r="6" spans="1:12" x14ac:dyDescent="0.3">
      <c r="A6" s="140" t="s">
        <v>141</v>
      </c>
      <c r="B6" s="142">
        <v>1382628</v>
      </c>
      <c r="C6" s="143">
        <v>10</v>
      </c>
      <c r="D6" s="139">
        <f>+C6/B6*1000000</f>
        <v>7.2326034189962884</v>
      </c>
      <c r="E6" s="85"/>
    </row>
    <row r="7" spans="1:12" x14ac:dyDescent="0.3">
      <c r="A7" s="140" t="s">
        <v>142</v>
      </c>
      <c r="B7" s="142">
        <v>536441</v>
      </c>
      <c r="C7" s="143">
        <v>23</v>
      </c>
      <c r="D7" s="102">
        <f t="shared" ref="D7:D20" si="0">+C7/B7*1000000</f>
        <v>42.875171733704171</v>
      </c>
      <c r="E7" s="85"/>
    </row>
    <row r="8" spans="1:12" x14ac:dyDescent="0.3">
      <c r="A8" s="140" t="s">
        <v>143</v>
      </c>
      <c r="B8" s="142">
        <v>563793</v>
      </c>
      <c r="C8" s="143">
        <v>33</v>
      </c>
      <c r="D8" s="102">
        <f t="shared" si="0"/>
        <v>58.5321208315818</v>
      </c>
      <c r="E8" s="85"/>
    </row>
    <row r="9" spans="1:12" x14ac:dyDescent="0.3">
      <c r="A9" s="140" t="s">
        <v>144</v>
      </c>
      <c r="B9" s="142">
        <v>547593</v>
      </c>
      <c r="C9" s="143">
        <v>52</v>
      </c>
      <c r="D9" s="102">
        <f t="shared" si="0"/>
        <v>94.961038581574272</v>
      </c>
      <c r="E9" s="85"/>
    </row>
    <row r="10" spans="1:12" x14ac:dyDescent="0.3">
      <c r="A10" s="140" t="s">
        <v>145</v>
      </c>
      <c r="B10" s="142">
        <v>566252</v>
      </c>
      <c r="C10" s="143">
        <v>36</v>
      </c>
      <c r="D10" s="102">
        <f t="shared" si="0"/>
        <v>63.575934389635705</v>
      </c>
      <c r="E10" s="85"/>
    </row>
    <row r="11" spans="1:12" x14ac:dyDescent="0.3">
      <c r="A11" s="140" t="s">
        <v>146</v>
      </c>
      <c r="B11" s="142">
        <v>650225</v>
      </c>
      <c r="C11" s="143">
        <v>32</v>
      </c>
      <c r="D11" s="102">
        <f t="shared" si="0"/>
        <v>49.213733707562767</v>
      </c>
      <c r="E11" s="85"/>
    </row>
    <row r="12" spans="1:12" x14ac:dyDescent="0.3">
      <c r="A12" s="140" t="s">
        <v>147</v>
      </c>
      <c r="B12" s="142">
        <v>764673</v>
      </c>
      <c r="C12" s="143">
        <v>38</v>
      </c>
      <c r="D12" s="102">
        <f t="shared" si="0"/>
        <v>49.694444553423487</v>
      </c>
      <c r="E12" s="85"/>
    </row>
    <row r="13" spans="1:12" x14ac:dyDescent="0.3">
      <c r="A13" s="140" t="s">
        <v>148</v>
      </c>
      <c r="B13" s="142">
        <v>802818</v>
      </c>
      <c r="C13" s="143">
        <v>46</v>
      </c>
      <c r="D13" s="102">
        <f t="shared" si="0"/>
        <v>57.298167206016807</v>
      </c>
      <c r="E13" s="85"/>
    </row>
    <row r="14" spans="1:12" x14ac:dyDescent="0.3">
      <c r="A14" s="140" t="s">
        <v>149</v>
      </c>
      <c r="B14" s="142">
        <v>745021</v>
      </c>
      <c r="C14" s="143">
        <v>36</v>
      </c>
      <c r="D14" s="102">
        <f t="shared" si="0"/>
        <v>48.320785588594148</v>
      </c>
      <c r="E14" s="85"/>
    </row>
    <row r="15" spans="1:12" x14ac:dyDescent="0.3">
      <c r="A15" s="140" t="s">
        <v>150</v>
      </c>
      <c r="B15" s="142">
        <v>742729</v>
      </c>
      <c r="C15" s="143">
        <v>37</v>
      </c>
      <c r="D15" s="102">
        <f t="shared" si="0"/>
        <v>49.816285616961231</v>
      </c>
      <c r="E15" s="85"/>
    </row>
    <row r="16" spans="1:12" x14ac:dyDescent="0.3">
      <c r="A16" s="140" t="s">
        <v>151</v>
      </c>
      <c r="B16" s="142">
        <v>686431</v>
      </c>
      <c r="C16" s="143">
        <v>47</v>
      </c>
      <c r="D16" s="102">
        <f t="shared" si="0"/>
        <v>68.470101146364314</v>
      </c>
      <c r="E16" s="85"/>
    </row>
    <row r="17" spans="1:5" x14ac:dyDescent="0.3">
      <c r="A17" s="140" t="s">
        <v>152</v>
      </c>
      <c r="B17" s="142">
        <v>627841</v>
      </c>
      <c r="C17" s="143">
        <v>33</v>
      </c>
      <c r="D17" s="102">
        <f t="shared" si="0"/>
        <v>52.561078362196795</v>
      </c>
      <c r="E17" s="85"/>
    </row>
    <row r="18" spans="1:5" x14ac:dyDescent="0.3">
      <c r="A18" s="140" t="s">
        <v>153</v>
      </c>
      <c r="B18" s="142">
        <v>556272</v>
      </c>
      <c r="C18" s="143">
        <v>29</v>
      </c>
      <c r="D18" s="102">
        <f t="shared" si="0"/>
        <v>52.132769580349184</v>
      </c>
      <c r="E18" s="85"/>
    </row>
    <row r="19" spans="1:5" x14ac:dyDescent="0.3">
      <c r="A19" s="140" t="s">
        <v>154</v>
      </c>
      <c r="B19" s="142">
        <v>1125535</v>
      </c>
      <c r="C19" s="143">
        <v>83</v>
      </c>
      <c r="D19" s="102">
        <f t="shared" si="0"/>
        <v>73.742709022820264</v>
      </c>
      <c r="E19" s="85"/>
    </row>
    <row r="20" spans="1:5" ht="15" thickBot="1" x14ac:dyDescent="0.35">
      <c r="A20" s="141" t="s">
        <v>0</v>
      </c>
      <c r="B20" s="144">
        <f>SUM(B6:B19)</f>
        <v>10298252</v>
      </c>
      <c r="C20" s="145">
        <f>SUM(C6:C19)</f>
        <v>535</v>
      </c>
      <c r="D20" s="146">
        <f t="shared" si="0"/>
        <v>51.950564037469661</v>
      </c>
      <c r="E20" s="85"/>
    </row>
    <row r="21" spans="1:5" ht="15" thickTop="1" x14ac:dyDescent="0.3">
      <c r="A21" s="88" t="s">
        <v>158</v>
      </c>
    </row>
    <row r="22" spans="1:5" x14ac:dyDescent="0.3">
      <c r="A22" s="86" t="s">
        <v>157</v>
      </c>
    </row>
    <row r="23" spans="1:5" x14ac:dyDescent="0.3">
      <c r="A23" s="87"/>
    </row>
  </sheetData>
  <sheetProtection algorithmName="SHA-512" hashValue="Lr7eXstsxXXf6y3R/led8ZLkw1u/PgvHN1fxyBUbBVi/kAqHeBqki4Rp8ka7neJs3rnM9L4N5nYvqOWgQ/YwUw==" saltValue="RDI0OdrPDS8ZJreEngCvIQ==" spinCount="100000" sheet="1" formatCells="0" formatColumns="0" formatRows="0" insertColumns="0" insertRows="0" insertHyperlinks="0" deleteColumns="0" deleteRows="0" sort="0" autoFilter="0" pivotTables="0"/>
  <mergeCells count="4"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448B-3F09-4F6D-BB4C-0439F6197738}">
  <dimension ref="A1:M11"/>
  <sheetViews>
    <sheetView showGridLines="0" workbookViewId="0"/>
  </sheetViews>
  <sheetFormatPr defaultRowHeight="14.4" x14ac:dyDescent="0.3"/>
  <cols>
    <col min="1" max="1" width="10.77734375" customWidth="1"/>
  </cols>
  <sheetData>
    <row r="1" spans="1:13" x14ac:dyDescent="0.3">
      <c r="A1" s="208" t="s">
        <v>262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298</v>
      </c>
      <c r="B4" s="304" t="s">
        <v>53</v>
      </c>
      <c r="C4" s="305"/>
      <c r="D4" s="311"/>
      <c r="E4" s="304" t="s">
        <v>54</v>
      </c>
      <c r="F4" s="305"/>
      <c r="G4" s="311"/>
      <c r="H4" s="305" t="s">
        <v>55</v>
      </c>
      <c r="I4" s="305"/>
      <c r="J4" s="305"/>
      <c r="K4" s="304" t="s">
        <v>159</v>
      </c>
      <c r="L4" s="305"/>
      <c r="M4" s="311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06">
        <v>2019</v>
      </c>
      <c r="F5" s="312">
        <v>2020</v>
      </c>
      <c r="G5" s="133" t="s">
        <v>136</v>
      </c>
      <c r="H5" s="312">
        <v>2019</v>
      </c>
      <c r="I5" s="312">
        <v>2020</v>
      </c>
      <c r="J5" s="77" t="s">
        <v>136</v>
      </c>
      <c r="K5" s="306">
        <v>2019</v>
      </c>
      <c r="L5" s="312">
        <v>2020</v>
      </c>
      <c r="M5" s="133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07"/>
      <c r="F6" s="313"/>
      <c r="G6" s="134" t="s">
        <v>137</v>
      </c>
      <c r="H6" s="313"/>
      <c r="I6" s="313"/>
      <c r="J6" s="78" t="s">
        <v>137</v>
      </c>
      <c r="K6" s="307"/>
      <c r="L6" s="313"/>
      <c r="M6" s="134" t="s">
        <v>137</v>
      </c>
    </row>
    <row r="7" spans="1:13" ht="15" thickTop="1" x14ac:dyDescent="0.3">
      <c r="A7" s="89" t="s">
        <v>160</v>
      </c>
      <c r="B7" s="153">
        <v>134</v>
      </c>
      <c r="C7" s="152">
        <v>93</v>
      </c>
      <c r="D7" s="154">
        <f>(C7/B7)-1</f>
        <v>-0.30597014925373134</v>
      </c>
      <c r="E7" s="149">
        <v>409</v>
      </c>
      <c r="F7" s="147">
        <v>263</v>
      </c>
      <c r="G7" s="151">
        <f>(F7/E7)-1</f>
        <v>-0.35696821515892418</v>
      </c>
      <c r="H7" s="147">
        <v>5180</v>
      </c>
      <c r="I7" s="147">
        <v>3355</v>
      </c>
      <c r="J7" s="148">
        <f>(I7/H7)-1</f>
        <v>-0.35231660231660233</v>
      </c>
      <c r="K7" s="149">
        <f>B7+E7+H7</f>
        <v>5723</v>
      </c>
      <c r="L7" s="152">
        <f>C7+F7+I7</f>
        <v>3711</v>
      </c>
      <c r="M7" s="159">
        <f>(L7/K7)-1</f>
        <v>-0.3515638651057138</v>
      </c>
    </row>
    <row r="8" spans="1:13" x14ac:dyDescent="0.3">
      <c r="A8" s="89" t="s">
        <v>107</v>
      </c>
      <c r="B8" s="149">
        <v>5</v>
      </c>
      <c r="C8" s="147">
        <v>5</v>
      </c>
      <c r="D8" s="151">
        <f t="shared" ref="D8:D10" si="0">(C8/B8)-1</f>
        <v>0</v>
      </c>
      <c r="E8" s="149">
        <v>24</v>
      </c>
      <c r="F8" s="147">
        <v>11</v>
      </c>
      <c r="G8" s="151">
        <f t="shared" ref="G8:G10" si="1">(F8/E8)-1</f>
        <v>-0.54166666666666674</v>
      </c>
      <c r="H8" s="147">
        <v>77</v>
      </c>
      <c r="I8" s="147">
        <v>40</v>
      </c>
      <c r="J8" s="148">
        <f t="shared" ref="J8:J10" si="2">(I8/H8)-1</f>
        <v>-0.48051948051948057</v>
      </c>
      <c r="K8" s="149">
        <f t="shared" ref="K8:L9" si="3">B8+E8+H8</f>
        <v>106</v>
      </c>
      <c r="L8" s="147">
        <f t="shared" si="3"/>
        <v>56</v>
      </c>
      <c r="M8" s="150">
        <f t="shared" ref="M8:M10" si="4">(L8/K8)-1</f>
        <v>-0.47169811320754718</v>
      </c>
    </row>
    <row r="9" spans="1:13" x14ac:dyDescent="0.3">
      <c r="A9" s="89" t="s">
        <v>108</v>
      </c>
      <c r="B9" s="149">
        <v>1</v>
      </c>
      <c r="C9" s="147">
        <v>3</v>
      </c>
      <c r="D9" s="151">
        <f t="shared" si="0"/>
        <v>2</v>
      </c>
      <c r="E9" s="149">
        <v>17</v>
      </c>
      <c r="F9" s="147">
        <v>17</v>
      </c>
      <c r="G9" s="151">
        <f t="shared" si="1"/>
        <v>0</v>
      </c>
      <c r="H9" s="147">
        <v>134</v>
      </c>
      <c r="I9" s="147">
        <v>89</v>
      </c>
      <c r="J9" s="148">
        <f t="shared" si="2"/>
        <v>-0.33582089552238803</v>
      </c>
      <c r="K9" s="149">
        <f t="shared" si="3"/>
        <v>152</v>
      </c>
      <c r="L9" s="147">
        <f t="shared" si="3"/>
        <v>109</v>
      </c>
      <c r="M9" s="150">
        <f t="shared" si="4"/>
        <v>-0.28289473684210531</v>
      </c>
    </row>
    <row r="10" spans="1:13" ht="15" thickBot="1" x14ac:dyDescent="0.35">
      <c r="A10" s="90" t="s">
        <v>0</v>
      </c>
      <c r="B10" s="155">
        <f>SUM(B7:B9)</f>
        <v>140</v>
      </c>
      <c r="C10" s="156">
        <f>SUM(C7:C9)</f>
        <v>101</v>
      </c>
      <c r="D10" s="157">
        <f t="shared" si="0"/>
        <v>-0.27857142857142858</v>
      </c>
      <c r="E10" s="155">
        <f>SUM(E7:E9)</f>
        <v>450</v>
      </c>
      <c r="F10" s="156">
        <f>SUM(F7:F9)</f>
        <v>291</v>
      </c>
      <c r="G10" s="157">
        <f t="shared" si="1"/>
        <v>-0.35333333333333339</v>
      </c>
      <c r="H10" s="156">
        <f>SUM(H7:H9)</f>
        <v>5391</v>
      </c>
      <c r="I10" s="156">
        <f>SUM(I7:I9)</f>
        <v>3484</v>
      </c>
      <c r="J10" s="158">
        <f t="shared" si="2"/>
        <v>-0.35373771099981455</v>
      </c>
      <c r="K10" s="155">
        <f>SUM(K7:K9)</f>
        <v>5981</v>
      </c>
      <c r="L10" s="156">
        <f>SUM(L7:L9)</f>
        <v>3876</v>
      </c>
      <c r="M10" s="158">
        <f t="shared" si="4"/>
        <v>-0.3519478348102324</v>
      </c>
    </row>
    <row r="11" spans="1:13" ht="15" thickTop="1" x14ac:dyDescent="0.3"/>
  </sheetData>
  <sheetProtection algorithmName="SHA-512" hashValue="BGwIxtcOYfjF+z/ECTXb0yOobLUA7aTmg6gMG7f1id9Ac6XH8zCZJc6OxHxwRfcJElNxCb1QFQGbLmfRnaNsLQ==" saltValue="b4Gz7Doxum7aNm+U4urnKA==" spinCount="100000" sheet="1" objects="1" scenarios="1" selectLockedCells="1" selectUnlockedCells="1"/>
  <mergeCells count="13">
    <mergeCell ref="A4:A6"/>
    <mergeCell ref="B4:D4"/>
    <mergeCell ref="E4:G4"/>
    <mergeCell ref="H4:J4"/>
    <mergeCell ref="K4:M4"/>
    <mergeCell ref="B5:B6"/>
    <mergeCell ref="C5:C6"/>
    <mergeCell ref="E5:E6"/>
    <mergeCell ref="F5:F6"/>
    <mergeCell ref="H5:H6"/>
    <mergeCell ref="I5:I6"/>
    <mergeCell ref="K5:K6"/>
    <mergeCell ref="L5:L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C4EC-EA82-488E-AA83-A6401541C2B7}">
  <dimension ref="A1:G9"/>
  <sheetViews>
    <sheetView showGridLines="0" workbookViewId="0"/>
  </sheetViews>
  <sheetFormatPr defaultRowHeight="14.4" x14ac:dyDescent="0.3"/>
  <sheetData>
    <row r="1" spans="1:7" x14ac:dyDescent="0.3">
      <c r="A1" s="208" t="s">
        <v>193</v>
      </c>
      <c r="B1" s="104"/>
      <c r="C1" s="104"/>
      <c r="D1" s="104"/>
      <c r="E1" s="104"/>
      <c r="F1" s="104"/>
      <c r="G1" s="108"/>
    </row>
    <row r="3" spans="1:7" ht="15" thickBot="1" x14ac:dyDescent="0.35"/>
    <row r="4" spans="1:7" ht="31.8" thickTop="1" thickBot="1" x14ac:dyDescent="0.35">
      <c r="A4" s="91" t="s">
        <v>161</v>
      </c>
      <c r="B4" s="160" t="s">
        <v>53</v>
      </c>
      <c r="C4" s="161" t="s">
        <v>54</v>
      </c>
      <c r="D4" s="161" t="s">
        <v>55</v>
      </c>
      <c r="E4" s="162" t="s">
        <v>159</v>
      </c>
    </row>
    <row r="5" spans="1:7" ht="15" thickTop="1" x14ac:dyDescent="0.3">
      <c r="A5" s="111">
        <v>2017</v>
      </c>
      <c r="B5" s="163">
        <v>134</v>
      </c>
      <c r="C5" s="164">
        <v>433</v>
      </c>
      <c r="D5" s="165">
        <v>5325</v>
      </c>
      <c r="E5" s="166">
        <v>5892</v>
      </c>
    </row>
    <row r="6" spans="1:7" x14ac:dyDescent="0.3">
      <c r="A6" s="111">
        <v>2018</v>
      </c>
      <c r="B6" s="163">
        <v>163</v>
      </c>
      <c r="C6" s="164">
        <v>427</v>
      </c>
      <c r="D6" s="165">
        <v>5311</v>
      </c>
      <c r="E6" s="166">
        <v>5901</v>
      </c>
    </row>
    <row r="7" spans="1:7" x14ac:dyDescent="0.3">
      <c r="A7" s="111">
        <v>2019</v>
      </c>
      <c r="B7" s="163">
        <v>140</v>
      </c>
      <c r="C7" s="164">
        <v>450</v>
      </c>
      <c r="D7" s="165">
        <v>5391</v>
      </c>
      <c r="E7" s="166">
        <v>5981</v>
      </c>
    </row>
    <row r="8" spans="1:7" ht="15" thickBot="1" x14ac:dyDescent="0.35">
      <c r="A8" s="112">
        <v>2020</v>
      </c>
      <c r="B8" s="167">
        <v>101</v>
      </c>
      <c r="C8" s="168">
        <v>291</v>
      </c>
      <c r="D8" s="169">
        <v>3484</v>
      </c>
      <c r="E8" s="170">
        <v>3876</v>
      </c>
    </row>
    <row r="9" spans="1:7" ht="15" thickTop="1" x14ac:dyDescent="0.3"/>
  </sheetData>
  <sheetProtection algorithmName="SHA-512" hashValue="z0mXfa1ch7AT/RJIvXjGxYCa+SZ6lyURVRCSE/grqPI1/C5kjDJM7YAM0MXrRmgH3LRz5Xs+GDZCNziN9P3g8w==" saltValue="DJsxnwJTcAmwUXDjpex/4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5BF5-753D-4A6B-8865-BDD0C7334232}">
  <dimension ref="A1:M19"/>
  <sheetViews>
    <sheetView showGridLines="0" workbookViewId="0"/>
  </sheetViews>
  <sheetFormatPr defaultRowHeight="14.4" x14ac:dyDescent="0.3"/>
  <cols>
    <col min="1" max="1" width="10.77734375" customWidth="1"/>
  </cols>
  <sheetData>
    <row r="1" spans="1:13" ht="24.6" customHeight="1" x14ac:dyDescent="0.3">
      <c r="A1" s="208" t="s">
        <v>263</v>
      </c>
      <c r="B1" s="107"/>
      <c r="C1" s="107"/>
      <c r="D1" s="107"/>
      <c r="E1" s="107"/>
      <c r="F1" s="107"/>
      <c r="G1" s="109"/>
    </row>
    <row r="3" spans="1:13" ht="15" thickBot="1" x14ac:dyDescent="0.35"/>
    <row r="4" spans="1:13" ht="15.6" thickTop="1" thickBot="1" x14ac:dyDescent="0.35">
      <c r="A4" s="308" t="s">
        <v>51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171" t="s">
        <v>57</v>
      </c>
      <c r="B7" s="38">
        <v>19</v>
      </c>
      <c r="C7" s="35">
        <v>16</v>
      </c>
      <c r="D7" s="39">
        <f>(C7/B7)-1</f>
        <v>-0.15789473684210531</v>
      </c>
      <c r="E7" s="35">
        <v>45</v>
      </c>
      <c r="F7" s="35">
        <v>30</v>
      </c>
      <c r="G7" s="98">
        <f>(F7/E7)-1</f>
        <v>-0.33333333333333337</v>
      </c>
      <c r="H7" s="38">
        <v>513</v>
      </c>
      <c r="I7" s="35">
        <v>499</v>
      </c>
      <c r="J7" s="39">
        <f>(I7/H7)-1</f>
        <v>-2.7290448343079921E-2</v>
      </c>
      <c r="K7" s="35">
        <f>B7+E7+H7</f>
        <v>577</v>
      </c>
      <c r="L7" s="35">
        <f>C7+F7+I7</f>
        <v>545</v>
      </c>
      <c r="M7" s="98">
        <f>(L7/K7)-1</f>
        <v>-5.5459272097053702E-2</v>
      </c>
    </row>
    <row r="8" spans="1:13" x14ac:dyDescent="0.3">
      <c r="A8" s="172" t="s">
        <v>58</v>
      </c>
      <c r="B8" s="40">
        <v>9</v>
      </c>
      <c r="C8" s="36">
        <v>7</v>
      </c>
      <c r="D8" s="41">
        <f>(C8/B8)-1</f>
        <v>-0.22222222222222221</v>
      </c>
      <c r="E8" s="36">
        <v>34</v>
      </c>
      <c r="F8" s="36">
        <v>29</v>
      </c>
      <c r="G8" s="32">
        <f>(F8/E8)-1</f>
        <v>-0.1470588235294118</v>
      </c>
      <c r="H8" s="40">
        <v>390</v>
      </c>
      <c r="I8" s="36">
        <v>395</v>
      </c>
      <c r="J8" s="41">
        <f>(I8/H8)-1</f>
        <v>1.2820512820512775E-2</v>
      </c>
      <c r="K8" s="36">
        <f t="shared" ref="K8:L18" si="0">B8+E8+H8</f>
        <v>433</v>
      </c>
      <c r="L8" s="36">
        <f t="shared" si="0"/>
        <v>431</v>
      </c>
      <c r="M8" s="32">
        <f>(L8/K8)-1</f>
        <v>-4.6189376443418473E-3</v>
      </c>
    </row>
    <row r="9" spans="1:13" x14ac:dyDescent="0.3">
      <c r="A9" s="172" t="s">
        <v>59</v>
      </c>
      <c r="B9" s="40">
        <v>13</v>
      </c>
      <c r="C9" s="36">
        <v>6</v>
      </c>
      <c r="D9" s="41">
        <f t="shared" ref="D9:D19" si="1">(C9/B9)-1</f>
        <v>-0.53846153846153844</v>
      </c>
      <c r="E9" s="36">
        <v>52</v>
      </c>
      <c r="F9" s="36">
        <v>14</v>
      </c>
      <c r="G9" s="32">
        <f t="shared" ref="G9:G19" si="2">(F9/E9)-1</f>
        <v>-0.73076923076923084</v>
      </c>
      <c r="H9" s="40">
        <v>475</v>
      </c>
      <c r="I9" s="36">
        <v>221</v>
      </c>
      <c r="J9" s="41">
        <f t="shared" ref="J9:J19" si="3">(I9/H9)-1</f>
        <v>-0.53473684210526318</v>
      </c>
      <c r="K9" s="36">
        <f t="shared" si="0"/>
        <v>540</v>
      </c>
      <c r="L9" s="36">
        <f t="shared" si="0"/>
        <v>241</v>
      </c>
      <c r="M9" s="32">
        <f t="shared" ref="M9:M19" si="4">(L9/K9)-1</f>
        <v>-0.5537037037037037</v>
      </c>
    </row>
    <row r="10" spans="1:13" x14ac:dyDescent="0.3">
      <c r="A10" s="172" t="s">
        <v>60</v>
      </c>
      <c r="B10" s="40">
        <v>8</v>
      </c>
      <c r="C10" s="36">
        <v>3</v>
      </c>
      <c r="D10" s="41">
        <f t="shared" si="1"/>
        <v>-0.625</v>
      </c>
      <c r="E10" s="36">
        <v>22</v>
      </c>
      <c r="F10" s="36">
        <v>9</v>
      </c>
      <c r="G10" s="32">
        <f t="shared" si="2"/>
        <v>-0.59090909090909083</v>
      </c>
      <c r="H10" s="40">
        <v>352</v>
      </c>
      <c r="I10" s="36">
        <v>55</v>
      </c>
      <c r="J10" s="41">
        <f t="shared" si="3"/>
        <v>-0.84375</v>
      </c>
      <c r="K10" s="36">
        <f t="shared" si="0"/>
        <v>382</v>
      </c>
      <c r="L10" s="36">
        <f t="shared" si="0"/>
        <v>67</v>
      </c>
      <c r="M10" s="32">
        <f t="shared" si="4"/>
        <v>-0.82460732984293195</v>
      </c>
    </row>
    <row r="11" spans="1:13" x14ac:dyDescent="0.3">
      <c r="A11" s="172" t="s">
        <v>61</v>
      </c>
      <c r="B11" s="40">
        <v>7</v>
      </c>
      <c r="C11" s="36">
        <v>7</v>
      </c>
      <c r="D11" s="41">
        <f t="shared" si="1"/>
        <v>0</v>
      </c>
      <c r="E11" s="36">
        <v>35</v>
      </c>
      <c r="F11" s="36">
        <v>22</v>
      </c>
      <c r="G11" s="32">
        <f t="shared" si="2"/>
        <v>-0.37142857142857144</v>
      </c>
      <c r="H11" s="40">
        <v>466</v>
      </c>
      <c r="I11" s="36">
        <v>170</v>
      </c>
      <c r="J11" s="41">
        <f t="shared" si="3"/>
        <v>-0.63519313304721026</v>
      </c>
      <c r="K11" s="36">
        <f t="shared" si="0"/>
        <v>508</v>
      </c>
      <c r="L11" s="36">
        <f t="shared" si="0"/>
        <v>199</v>
      </c>
      <c r="M11" s="32">
        <f t="shared" si="4"/>
        <v>-0.6082677165354331</v>
      </c>
    </row>
    <row r="12" spans="1:13" x14ac:dyDescent="0.3">
      <c r="A12" s="172" t="s">
        <v>62</v>
      </c>
      <c r="B12" s="40">
        <v>10</v>
      </c>
      <c r="C12" s="36">
        <v>8</v>
      </c>
      <c r="D12" s="41">
        <f t="shared" si="1"/>
        <v>-0.19999999999999996</v>
      </c>
      <c r="E12" s="36">
        <v>38</v>
      </c>
      <c r="F12" s="36">
        <v>20</v>
      </c>
      <c r="G12" s="32">
        <f t="shared" si="2"/>
        <v>-0.47368421052631582</v>
      </c>
      <c r="H12" s="40">
        <v>373</v>
      </c>
      <c r="I12" s="36">
        <v>199</v>
      </c>
      <c r="J12" s="41">
        <f t="shared" si="3"/>
        <v>-0.46648793565683644</v>
      </c>
      <c r="K12" s="36">
        <f t="shared" si="0"/>
        <v>421</v>
      </c>
      <c r="L12" s="36">
        <f t="shared" si="0"/>
        <v>227</v>
      </c>
      <c r="M12" s="32">
        <f t="shared" si="4"/>
        <v>-0.46080760095011875</v>
      </c>
    </row>
    <row r="13" spans="1:13" x14ac:dyDescent="0.3">
      <c r="A13" s="172" t="s">
        <v>63</v>
      </c>
      <c r="B13" s="40">
        <v>7</v>
      </c>
      <c r="C13" s="36">
        <v>7</v>
      </c>
      <c r="D13" s="41">
        <f t="shared" si="1"/>
        <v>0</v>
      </c>
      <c r="E13" s="36">
        <v>26</v>
      </c>
      <c r="F13" s="36">
        <v>25</v>
      </c>
      <c r="G13" s="32">
        <f t="shared" si="2"/>
        <v>-3.8461538461538436E-2</v>
      </c>
      <c r="H13" s="40">
        <v>386</v>
      </c>
      <c r="I13" s="36">
        <v>292</v>
      </c>
      <c r="J13" s="41">
        <f t="shared" si="3"/>
        <v>-0.24352331606217614</v>
      </c>
      <c r="K13" s="36">
        <f t="shared" si="0"/>
        <v>419</v>
      </c>
      <c r="L13" s="36">
        <f t="shared" si="0"/>
        <v>324</v>
      </c>
      <c r="M13" s="32">
        <f t="shared" si="4"/>
        <v>-0.22673031026252988</v>
      </c>
    </row>
    <row r="14" spans="1:13" x14ac:dyDescent="0.3">
      <c r="A14" s="172" t="s">
        <v>64</v>
      </c>
      <c r="B14" s="40">
        <v>13</v>
      </c>
      <c r="C14" s="36">
        <v>12</v>
      </c>
      <c r="D14" s="41">
        <f t="shared" si="1"/>
        <v>-7.6923076923076872E-2</v>
      </c>
      <c r="E14" s="36">
        <v>41</v>
      </c>
      <c r="F14" s="36">
        <v>25</v>
      </c>
      <c r="G14" s="32">
        <f t="shared" si="2"/>
        <v>-0.3902439024390244</v>
      </c>
      <c r="H14" s="40">
        <v>368</v>
      </c>
      <c r="I14" s="36">
        <v>289</v>
      </c>
      <c r="J14" s="41">
        <f t="shared" si="3"/>
        <v>-0.21467391304347827</v>
      </c>
      <c r="K14" s="36">
        <f t="shared" si="0"/>
        <v>422</v>
      </c>
      <c r="L14" s="36">
        <f t="shared" si="0"/>
        <v>326</v>
      </c>
      <c r="M14" s="32">
        <f t="shared" si="4"/>
        <v>-0.22748815165876779</v>
      </c>
    </row>
    <row r="15" spans="1:13" x14ac:dyDescent="0.3">
      <c r="A15" s="172" t="s">
        <v>65</v>
      </c>
      <c r="B15" s="40">
        <v>8</v>
      </c>
      <c r="C15" s="36">
        <v>10</v>
      </c>
      <c r="D15" s="41">
        <f t="shared" si="1"/>
        <v>0.25</v>
      </c>
      <c r="E15" s="36">
        <v>51</v>
      </c>
      <c r="F15" s="36">
        <v>22</v>
      </c>
      <c r="G15" s="32">
        <f t="shared" si="2"/>
        <v>-0.56862745098039214</v>
      </c>
      <c r="H15" s="40">
        <v>403</v>
      </c>
      <c r="I15" s="36">
        <v>319</v>
      </c>
      <c r="J15" s="41">
        <f t="shared" si="3"/>
        <v>-0.20843672456575679</v>
      </c>
      <c r="K15" s="36">
        <f t="shared" si="0"/>
        <v>462</v>
      </c>
      <c r="L15" s="36">
        <f t="shared" si="0"/>
        <v>351</v>
      </c>
      <c r="M15" s="32">
        <f t="shared" si="4"/>
        <v>-0.24025974025974028</v>
      </c>
    </row>
    <row r="16" spans="1:13" x14ac:dyDescent="0.3">
      <c r="A16" s="172" t="s">
        <v>66</v>
      </c>
      <c r="B16" s="40">
        <v>16</v>
      </c>
      <c r="C16" s="36">
        <v>12</v>
      </c>
      <c r="D16" s="41">
        <f t="shared" si="1"/>
        <v>-0.25</v>
      </c>
      <c r="E16" s="36">
        <v>35</v>
      </c>
      <c r="F16" s="36">
        <v>28</v>
      </c>
      <c r="G16" s="32">
        <f t="shared" si="2"/>
        <v>-0.19999999999999996</v>
      </c>
      <c r="H16" s="40">
        <v>512</v>
      </c>
      <c r="I16" s="36">
        <v>353</v>
      </c>
      <c r="J16" s="41">
        <f t="shared" si="3"/>
        <v>-0.310546875</v>
      </c>
      <c r="K16" s="36">
        <f t="shared" si="0"/>
        <v>563</v>
      </c>
      <c r="L16" s="36">
        <f t="shared" si="0"/>
        <v>393</v>
      </c>
      <c r="M16" s="32">
        <f t="shared" si="4"/>
        <v>-0.30195381882770866</v>
      </c>
    </row>
    <row r="17" spans="1:13" x14ac:dyDescent="0.3">
      <c r="A17" s="172" t="s">
        <v>67</v>
      </c>
      <c r="B17" s="40">
        <v>13</v>
      </c>
      <c r="C17" s="36">
        <v>4</v>
      </c>
      <c r="D17" s="41">
        <f t="shared" si="1"/>
        <v>-0.69230769230769229</v>
      </c>
      <c r="E17" s="36">
        <v>42</v>
      </c>
      <c r="F17" s="36">
        <v>36</v>
      </c>
      <c r="G17" s="32">
        <f t="shared" si="2"/>
        <v>-0.1428571428571429</v>
      </c>
      <c r="H17" s="40">
        <v>581</v>
      </c>
      <c r="I17" s="36">
        <v>318</v>
      </c>
      <c r="J17" s="41">
        <f t="shared" si="3"/>
        <v>-0.45266781411359724</v>
      </c>
      <c r="K17" s="36">
        <f t="shared" si="0"/>
        <v>636</v>
      </c>
      <c r="L17" s="36">
        <f t="shared" si="0"/>
        <v>358</v>
      </c>
      <c r="M17" s="32">
        <f t="shared" si="4"/>
        <v>-0.43710691823899372</v>
      </c>
    </row>
    <row r="18" spans="1:13" x14ac:dyDescent="0.3">
      <c r="A18" s="172" t="s">
        <v>68</v>
      </c>
      <c r="B18" s="40">
        <v>17</v>
      </c>
      <c r="C18" s="36">
        <v>9</v>
      </c>
      <c r="D18" s="41">
        <f t="shared" si="1"/>
        <v>-0.47058823529411764</v>
      </c>
      <c r="E18" s="36">
        <v>29</v>
      </c>
      <c r="F18" s="36">
        <v>31</v>
      </c>
      <c r="G18" s="32">
        <f t="shared" si="2"/>
        <v>6.8965517241379226E-2</v>
      </c>
      <c r="H18" s="40">
        <v>572</v>
      </c>
      <c r="I18" s="36">
        <v>374</v>
      </c>
      <c r="J18" s="41">
        <f t="shared" si="3"/>
        <v>-0.34615384615384615</v>
      </c>
      <c r="K18" s="36">
        <f t="shared" si="0"/>
        <v>618</v>
      </c>
      <c r="L18" s="36">
        <f t="shared" si="0"/>
        <v>414</v>
      </c>
      <c r="M18" s="32">
        <f t="shared" si="4"/>
        <v>-0.33009708737864074</v>
      </c>
    </row>
    <row r="19" spans="1:13" ht="15" thickBot="1" x14ac:dyDescent="0.35">
      <c r="A19" s="173" t="s">
        <v>0</v>
      </c>
      <c r="B19" s="68">
        <f>SUM(B7:B18)</f>
        <v>140</v>
      </c>
      <c r="C19" s="67">
        <f>SUM(C7:C18)</f>
        <v>101</v>
      </c>
      <c r="D19" s="174">
        <f t="shared" si="1"/>
        <v>-0.27857142857142858</v>
      </c>
      <c r="E19" s="67">
        <f>SUM(E7:E18)</f>
        <v>450</v>
      </c>
      <c r="F19" s="67">
        <f>SUM(F7:F18)</f>
        <v>291</v>
      </c>
      <c r="G19" s="99">
        <f t="shared" si="2"/>
        <v>-0.35333333333333339</v>
      </c>
      <c r="H19" s="68">
        <f>SUM(H7:H18)</f>
        <v>5391</v>
      </c>
      <c r="I19" s="67">
        <f>SUM(I7:I18)</f>
        <v>3484</v>
      </c>
      <c r="J19" s="174">
        <f t="shared" si="3"/>
        <v>-0.35373771099981455</v>
      </c>
      <c r="K19" s="67">
        <f>SUM(K7:K18)</f>
        <v>5981</v>
      </c>
      <c r="L19" s="67">
        <f>SUM(L7:L18)</f>
        <v>3876</v>
      </c>
      <c r="M19" s="99">
        <f t="shared" si="4"/>
        <v>-0.3519478348102324</v>
      </c>
    </row>
  </sheetData>
  <sheetProtection algorithmName="SHA-512" hashValue="+3V6fo6xwMnC3YUARrYh0gIZ58xz345XuQCJkfeBAYvOYF+WZeksbFHCKFQmyaUmQxi/ZDX//zWvmEhiwu4ZJw==" saltValue="yS6E6rDxlYgG2i4gfcN0a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D78A-C48C-4A53-9A1D-4AF750583498}">
  <dimension ref="A1:M15"/>
  <sheetViews>
    <sheetView showGridLines="0" workbookViewId="0">
      <selection activeCell="O17" sqref="O17"/>
    </sheetView>
  </sheetViews>
  <sheetFormatPr defaultRowHeight="14.4" x14ac:dyDescent="0.3"/>
  <cols>
    <col min="1" max="1" width="10.77734375" customWidth="1"/>
  </cols>
  <sheetData>
    <row r="1" spans="1:13" x14ac:dyDescent="0.3">
      <c r="A1" s="208" t="s">
        <v>264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80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69</v>
      </c>
      <c r="B7" s="38">
        <v>27</v>
      </c>
      <c r="C7" s="35">
        <v>17</v>
      </c>
      <c r="D7" s="39">
        <v>-0.37037037037037035</v>
      </c>
      <c r="E7" s="35">
        <v>61</v>
      </c>
      <c r="F7" s="35">
        <v>48</v>
      </c>
      <c r="G7" s="98">
        <v>-0.21311475409836067</v>
      </c>
      <c r="H7" s="38">
        <v>813</v>
      </c>
      <c r="I7" s="35">
        <v>526</v>
      </c>
      <c r="J7" s="39">
        <v>-0.35301353013530135</v>
      </c>
      <c r="K7" s="35">
        <v>901</v>
      </c>
      <c r="L7" s="35">
        <v>591</v>
      </c>
      <c r="M7" s="98">
        <v>-0.34406215316315203</v>
      </c>
    </row>
    <row r="8" spans="1:13" x14ac:dyDescent="0.3">
      <c r="A8" s="75" t="s">
        <v>70</v>
      </c>
      <c r="B8" s="40">
        <v>24</v>
      </c>
      <c r="C8" s="36">
        <v>8</v>
      </c>
      <c r="D8" s="41">
        <v>-0.66666666666666674</v>
      </c>
      <c r="E8" s="36">
        <v>72</v>
      </c>
      <c r="F8" s="36">
        <v>40</v>
      </c>
      <c r="G8" s="32">
        <v>-0.44444444444444442</v>
      </c>
      <c r="H8" s="40">
        <v>843</v>
      </c>
      <c r="I8" s="36">
        <v>526</v>
      </c>
      <c r="J8" s="41">
        <v>-0.37603795966785292</v>
      </c>
      <c r="K8" s="36">
        <v>939</v>
      </c>
      <c r="L8" s="36">
        <v>574</v>
      </c>
      <c r="M8" s="32">
        <v>-0.38871139510117148</v>
      </c>
    </row>
    <row r="9" spans="1:13" x14ac:dyDescent="0.3">
      <c r="A9" s="75" t="s">
        <v>71</v>
      </c>
      <c r="B9" s="40">
        <v>13</v>
      </c>
      <c r="C9" s="36">
        <v>21</v>
      </c>
      <c r="D9" s="41">
        <v>0.61538461538461542</v>
      </c>
      <c r="E9" s="36">
        <v>62</v>
      </c>
      <c r="F9" s="36">
        <v>50</v>
      </c>
      <c r="G9" s="32">
        <v>-0.19354838709677424</v>
      </c>
      <c r="H9" s="40">
        <v>867</v>
      </c>
      <c r="I9" s="36">
        <v>550</v>
      </c>
      <c r="J9" s="41">
        <v>-0.36562860438292966</v>
      </c>
      <c r="K9" s="36">
        <v>942</v>
      </c>
      <c r="L9" s="36">
        <v>621</v>
      </c>
      <c r="M9" s="32">
        <v>-0.34076433121019112</v>
      </c>
    </row>
    <row r="10" spans="1:13" x14ac:dyDescent="0.3">
      <c r="A10" s="75" t="s">
        <v>72</v>
      </c>
      <c r="B10" s="40">
        <v>20</v>
      </c>
      <c r="C10" s="36">
        <v>21</v>
      </c>
      <c r="D10" s="41">
        <v>5.0000000000000044E-2</v>
      </c>
      <c r="E10" s="36">
        <v>75</v>
      </c>
      <c r="F10" s="36">
        <v>35</v>
      </c>
      <c r="G10" s="32">
        <v>-0.53333333333333333</v>
      </c>
      <c r="H10" s="40">
        <v>907</v>
      </c>
      <c r="I10" s="36">
        <v>571</v>
      </c>
      <c r="J10" s="41">
        <v>-0.37045203969128992</v>
      </c>
      <c r="K10" s="36">
        <v>1002</v>
      </c>
      <c r="L10" s="36">
        <v>627</v>
      </c>
      <c r="M10" s="32">
        <v>-0.37425149700598803</v>
      </c>
    </row>
    <row r="11" spans="1:13" x14ac:dyDescent="0.3">
      <c r="A11" s="75" t="s">
        <v>73</v>
      </c>
      <c r="B11" s="40">
        <v>28</v>
      </c>
      <c r="C11" s="36">
        <v>15</v>
      </c>
      <c r="D11" s="41">
        <v>-0.4642857142857143</v>
      </c>
      <c r="E11" s="36">
        <v>76</v>
      </c>
      <c r="F11" s="36">
        <v>59</v>
      </c>
      <c r="G11" s="32">
        <v>-0.22368421052631582</v>
      </c>
      <c r="H11" s="40">
        <v>935</v>
      </c>
      <c r="I11" s="36">
        <v>652</v>
      </c>
      <c r="J11" s="41">
        <v>-0.30267379679144391</v>
      </c>
      <c r="K11" s="36">
        <v>1039</v>
      </c>
      <c r="L11" s="36">
        <v>726</v>
      </c>
      <c r="M11" s="32">
        <v>-0.30125120307988451</v>
      </c>
    </row>
    <row r="12" spans="1:13" x14ac:dyDescent="0.3">
      <c r="A12" s="75" t="s">
        <v>74</v>
      </c>
      <c r="B12" s="40">
        <v>16</v>
      </c>
      <c r="C12" s="36">
        <v>14</v>
      </c>
      <c r="D12" s="41">
        <v>-0.125</v>
      </c>
      <c r="E12" s="36">
        <v>63</v>
      </c>
      <c r="F12" s="36">
        <v>27</v>
      </c>
      <c r="G12" s="32">
        <v>-0.5714285714285714</v>
      </c>
      <c r="H12" s="40">
        <v>604</v>
      </c>
      <c r="I12" s="36">
        <v>386</v>
      </c>
      <c r="J12" s="41">
        <v>-0.36092715231788075</v>
      </c>
      <c r="K12" s="36">
        <v>683</v>
      </c>
      <c r="L12" s="36">
        <v>427</v>
      </c>
      <c r="M12" s="32">
        <v>-0.37481698389458273</v>
      </c>
    </row>
    <row r="13" spans="1:13" x14ac:dyDescent="0.3">
      <c r="A13" s="75" t="s">
        <v>75</v>
      </c>
      <c r="B13" s="40">
        <v>12</v>
      </c>
      <c r="C13" s="36">
        <v>5</v>
      </c>
      <c r="D13" s="41">
        <v>-0.58333333333333326</v>
      </c>
      <c r="E13" s="36">
        <v>41</v>
      </c>
      <c r="F13" s="36">
        <v>32</v>
      </c>
      <c r="G13" s="32">
        <v>-0.21951219512195119</v>
      </c>
      <c r="H13" s="40">
        <v>422</v>
      </c>
      <c r="I13" s="36">
        <v>273</v>
      </c>
      <c r="J13" s="41">
        <v>-0.35308056872037918</v>
      </c>
      <c r="K13" s="36">
        <v>475</v>
      </c>
      <c r="L13" s="36">
        <v>310</v>
      </c>
      <c r="M13" s="32">
        <v>-0.34736842105263155</v>
      </c>
    </row>
    <row r="14" spans="1:13" ht="15" thickBot="1" x14ac:dyDescent="0.35">
      <c r="A14" s="76" t="s">
        <v>0</v>
      </c>
      <c r="B14" s="135">
        <v>140</v>
      </c>
      <c r="C14" s="81">
        <v>101</v>
      </c>
      <c r="D14" s="136">
        <v>-0.27857142857142858</v>
      </c>
      <c r="E14" s="81">
        <v>450</v>
      </c>
      <c r="F14" s="81">
        <v>291</v>
      </c>
      <c r="G14" s="132">
        <v>-0.35333333333333339</v>
      </c>
      <c r="H14" s="135">
        <v>5391</v>
      </c>
      <c r="I14" s="81">
        <v>3484</v>
      </c>
      <c r="J14" s="136">
        <v>-0.35373771099981455</v>
      </c>
      <c r="K14" s="81">
        <v>5981</v>
      </c>
      <c r="L14" s="81">
        <v>3876</v>
      </c>
      <c r="M14" s="132">
        <v>-0.3519478348102324</v>
      </c>
    </row>
    <row r="15" spans="1:13" ht="15" thickTop="1" x14ac:dyDescent="0.3"/>
  </sheetData>
  <sheetProtection algorithmName="SHA-512" hashValue="JerB54/1pz7dH468f4ktzTUJL+SRPMw6z4JkDEhyqK52zoeNVsCIf5AyF9W7UtcLXn9D6f9MrQq9zylgpQY0Ow==" saltValue="07w7kX0mUtkUfQUSYc8Vt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86DB-1BE8-4E22-A769-24D3A593E1AA}">
  <dimension ref="A1:M16"/>
  <sheetViews>
    <sheetView showGridLines="0" workbookViewId="0">
      <selection activeCell="A2" sqref="A2"/>
    </sheetView>
  </sheetViews>
  <sheetFormatPr defaultRowHeight="14.4" x14ac:dyDescent="0.3"/>
  <cols>
    <col min="1" max="1" width="12.21875" customWidth="1"/>
  </cols>
  <sheetData>
    <row r="1" spans="1:13" x14ac:dyDescent="0.3">
      <c r="A1" s="208" t="s">
        <v>265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81</v>
      </c>
      <c r="B4" s="304" t="s">
        <v>53</v>
      </c>
      <c r="C4" s="305"/>
      <c r="D4" s="311"/>
      <c r="E4" s="304" t="s">
        <v>54</v>
      </c>
      <c r="F4" s="305"/>
      <c r="G4" s="311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321</v>
      </c>
      <c r="B7" s="38">
        <v>7</v>
      </c>
      <c r="C7" s="35">
        <v>4</v>
      </c>
      <c r="D7" s="39">
        <f>(C7/B7)-1</f>
        <v>-0.4285714285714286</v>
      </c>
      <c r="E7" s="35">
        <v>7</v>
      </c>
      <c r="F7" s="35">
        <v>6</v>
      </c>
      <c r="G7" s="98">
        <f>(F7/E7)-1</f>
        <v>-0.1428571428571429</v>
      </c>
      <c r="H7" s="38">
        <v>84</v>
      </c>
      <c r="I7" s="35">
        <v>37</v>
      </c>
      <c r="J7" s="39">
        <f>(I7/H7)-1</f>
        <v>-0.55952380952380953</v>
      </c>
      <c r="K7" s="35">
        <f>B7+E7+H7</f>
        <v>98</v>
      </c>
      <c r="L7" s="35">
        <f>C7+F7+I7</f>
        <v>47</v>
      </c>
      <c r="M7" s="98">
        <f>(L7/K7)-1</f>
        <v>-0.52040816326530615</v>
      </c>
    </row>
    <row r="8" spans="1:13" x14ac:dyDescent="0.3">
      <c r="A8" s="75" t="s">
        <v>322</v>
      </c>
      <c r="B8" s="40">
        <v>2</v>
      </c>
      <c r="C8" s="36">
        <v>4</v>
      </c>
      <c r="D8" s="41">
        <f t="shared" ref="D8:D15" si="0">(C8/B8)-1</f>
        <v>1</v>
      </c>
      <c r="E8" s="36">
        <v>8</v>
      </c>
      <c r="F8" s="36">
        <v>4</v>
      </c>
      <c r="G8" s="32">
        <f t="shared" ref="G8:G15" si="1">(F8/E8)-1</f>
        <v>-0.5</v>
      </c>
      <c r="H8" s="40">
        <v>36</v>
      </c>
      <c r="I8" s="36">
        <v>11</v>
      </c>
      <c r="J8" s="41">
        <f t="shared" ref="J8:J15" si="2">(I8/H8)-1</f>
        <v>-0.69444444444444442</v>
      </c>
      <c r="K8" s="36">
        <f t="shared" ref="K8:L14" si="3">B8+E8+H8</f>
        <v>46</v>
      </c>
      <c r="L8" s="36">
        <f t="shared" si="3"/>
        <v>19</v>
      </c>
      <c r="M8" s="32">
        <f t="shared" ref="M8:M15" si="4">(L8/K8)-1</f>
        <v>-0.58695652173913038</v>
      </c>
    </row>
    <row r="9" spans="1:13" x14ac:dyDescent="0.3">
      <c r="A9" s="75" t="s">
        <v>323</v>
      </c>
      <c r="B9" s="40">
        <v>7</v>
      </c>
      <c r="C9" s="36">
        <v>20</v>
      </c>
      <c r="D9" s="41">
        <f t="shared" si="0"/>
        <v>1.8571428571428572</v>
      </c>
      <c r="E9" s="36">
        <v>54</v>
      </c>
      <c r="F9" s="36">
        <v>38</v>
      </c>
      <c r="G9" s="32">
        <f t="shared" si="1"/>
        <v>-0.29629629629629628</v>
      </c>
      <c r="H9" s="40">
        <v>561</v>
      </c>
      <c r="I9" s="36">
        <v>364</v>
      </c>
      <c r="J9" s="41">
        <f t="shared" si="2"/>
        <v>-0.35115864527629237</v>
      </c>
      <c r="K9" s="36">
        <f t="shared" si="3"/>
        <v>622</v>
      </c>
      <c r="L9" s="36">
        <f t="shared" si="3"/>
        <v>422</v>
      </c>
      <c r="M9" s="32">
        <f t="shared" si="4"/>
        <v>-0.32154340836012862</v>
      </c>
    </row>
    <row r="10" spans="1:13" x14ac:dyDescent="0.3">
      <c r="A10" s="75" t="s">
        <v>324</v>
      </c>
      <c r="B10" s="40">
        <v>21</v>
      </c>
      <c r="C10" s="36">
        <v>19</v>
      </c>
      <c r="D10" s="41">
        <f t="shared" si="0"/>
        <v>-9.5238095238095233E-2</v>
      </c>
      <c r="E10" s="36">
        <v>68</v>
      </c>
      <c r="F10" s="36">
        <v>46</v>
      </c>
      <c r="G10" s="32">
        <f t="shared" si="1"/>
        <v>-0.32352941176470584</v>
      </c>
      <c r="H10" s="40">
        <v>969</v>
      </c>
      <c r="I10" s="36">
        <v>714</v>
      </c>
      <c r="J10" s="41">
        <f t="shared" si="2"/>
        <v>-0.26315789473684215</v>
      </c>
      <c r="K10" s="36">
        <f t="shared" si="3"/>
        <v>1058</v>
      </c>
      <c r="L10" s="36">
        <f t="shared" si="3"/>
        <v>779</v>
      </c>
      <c r="M10" s="32">
        <f t="shared" si="4"/>
        <v>-0.26370510396975422</v>
      </c>
    </row>
    <row r="11" spans="1:13" x14ac:dyDescent="0.3">
      <c r="A11" s="75" t="s">
        <v>325</v>
      </c>
      <c r="B11" s="40">
        <v>14</v>
      </c>
      <c r="C11" s="36">
        <v>14</v>
      </c>
      <c r="D11" s="41">
        <f t="shared" si="0"/>
        <v>0</v>
      </c>
      <c r="E11" s="36">
        <v>63</v>
      </c>
      <c r="F11" s="36">
        <v>36</v>
      </c>
      <c r="G11" s="32">
        <f t="shared" si="1"/>
        <v>-0.4285714285714286</v>
      </c>
      <c r="H11" s="40">
        <v>893</v>
      </c>
      <c r="I11" s="36">
        <v>565</v>
      </c>
      <c r="J11" s="41">
        <f t="shared" si="2"/>
        <v>-0.36730123180291152</v>
      </c>
      <c r="K11" s="36">
        <f t="shared" si="3"/>
        <v>970</v>
      </c>
      <c r="L11" s="36">
        <f t="shared" si="3"/>
        <v>615</v>
      </c>
      <c r="M11" s="32">
        <f t="shared" si="4"/>
        <v>-0.365979381443299</v>
      </c>
    </row>
    <row r="12" spans="1:13" x14ac:dyDescent="0.3">
      <c r="A12" s="75" t="s">
        <v>326</v>
      </c>
      <c r="B12" s="40">
        <v>29</v>
      </c>
      <c r="C12" s="36">
        <v>18</v>
      </c>
      <c r="D12" s="41">
        <f t="shared" si="0"/>
        <v>-0.37931034482758619</v>
      </c>
      <c r="E12" s="36">
        <v>77</v>
      </c>
      <c r="F12" s="36">
        <v>47</v>
      </c>
      <c r="G12" s="32">
        <f t="shared" si="1"/>
        <v>-0.38961038961038963</v>
      </c>
      <c r="H12" s="40">
        <v>1148</v>
      </c>
      <c r="I12" s="36">
        <v>727</v>
      </c>
      <c r="J12" s="41">
        <f t="shared" si="2"/>
        <v>-0.36672473867595823</v>
      </c>
      <c r="K12" s="36">
        <f t="shared" si="3"/>
        <v>1254</v>
      </c>
      <c r="L12" s="36">
        <f t="shared" si="3"/>
        <v>792</v>
      </c>
      <c r="M12" s="32">
        <f t="shared" si="4"/>
        <v>-0.36842105263157898</v>
      </c>
    </row>
    <row r="13" spans="1:13" x14ac:dyDescent="0.3">
      <c r="A13" s="75" t="s">
        <v>327</v>
      </c>
      <c r="B13" s="40">
        <v>45</v>
      </c>
      <c r="C13" s="36">
        <v>16</v>
      </c>
      <c r="D13" s="41">
        <f t="shared" si="0"/>
        <v>-0.64444444444444438</v>
      </c>
      <c r="E13" s="36">
        <v>129</v>
      </c>
      <c r="F13" s="36">
        <v>87</v>
      </c>
      <c r="G13" s="32">
        <f t="shared" si="1"/>
        <v>-0.32558139534883723</v>
      </c>
      <c r="H13" s="40">
        <v>1357</v>
      </c>
      <c r="I13" s="36">
        <v>890</v>
      </c>
      <c r="J13" s="41">
        <f t="shared" si="2"/>
        <v>-0.34414148857774507</v>
      </c>
      <c r="K13" s="36">
        <f t="shared" si="3"/>
        <v>1531</v>
      </c>
      <c r="L13" s="36">
        <f t="shared" si="3"/>
        <v>993</v>
      </c>
      <c r="M13" s="32">
        <f t="shared" si="4"/>
        <v>-0.35140431090790336</v>
      </c>
    </row>
    <row r="14" spans="1:13" x14ac:dyDescent="0.3">
      <c r="A14" s="75" t="s">
        <v>328</v>
      </c>
      <c r="B14" s="40">
        <v>15</v>
      </c>
      <c r="C14" s="36">
        <v>6</v>
      </c>
      <c r="D14" s="41">
        <f t="shared" si="0"/>
        <v>-0.6</v>
      </c>
      <c r="E14" s="36">
        <v>44</v>
      </c>
      <c r="F14" s="36">
        <v>27</v>
      </c>
      <c r="G14" s="32">
        <f t="shared" si="1"/>
        <v>-0.38636363636363635</v>
      </c>
      <c r="H14" s="40">
        <v>343</v>
      </c>
      <c r="I14" s="36">
        <v>176</v>
      </c>
      <c r="J14" s="41">
        <f t="shared" si="2"/>
        <v>-0.48688046647230321</v>
      </c>
      <c r="K14" s="36">
        <f t="shared" si="3"/>
        <v>402</v>
      </c>
      <c r="L14" s="36">
        <f t="shared" si="3"/>
        <v>209</v>
      </c>
      <c r="M14" s="32">
        <f t="shared" si="4"/>
        <v>-0.48009950248756217</v>
      </c>
    </row>
    <row r="15" spans="1:13" ht="15" thickBot="1" x14ac:dyDescent="0.35">
      <c r="A15" s="76" t="s">
        <v>0</v>
      </c>
      <c r="B15" s="135">
        <f>SUM(B7:B14)</f>
        <v>140</v>
      </c>
      <c r="C15" s="81">
        <f>SUM(C7:C14)</f>
        <v>101</v>
      </c>
      <c r="D15" s="136">
        <f t="shared" si="0"/>
        <v>-0.27857142857142858</v>
      </c>
      <c r="E15" s="81">
        <f>SUM(E7:E14)</f>
        <v>450</v>
      </c>
      <c r="F15" s="81">
        <f>SUM(F7:F14)</f>
        <v>291</v>
      </c>
      <c r="G15" s="132">
        <f t="shared" si="1"/>
        <v>-0.35333333333333339</v>
      </c>
      <c r="H15" s="135">
        <f>SUM(H7:H14)</f>
        <v>5391</v>
      </c>
      <c r="I15" s="81">
        <f>SUM(I7:I14)</f>
        <v>3484</v>
      </c>
      <c r="J15" s="136">
        <f t="shared" si="2"/>
        <v>-0.35373771099981455</v>
      </c>
      <c r="K15" s="81">
        <f>SUM(K7:K14)</f>
        <v>5981</v>
      </c>
      <c r="L15" s="81">
        <f>SUM(L7:L14)</f>
        <v>3876</v>
      </c>
      <c r="M15" s="132">
        <f t="shared" si="4"/>
        <v>-0.3519478348102324</v>
      </c>
    </row>
    <row r="16" spans="1:13" ht="15" thickTop="1" x14ac:dyDescent="0.3"/>
  </sheetData>
  <sheetProtection algorithmName="SHA-512" hashValue="lFeK0v/wHz2CovLwITa3uvr9WHBaeDxDEyQeEEKbTmvrQ/2slUrGwLq6446b40RQtEOC97VLKlN9k1DuRGWfgQ==" saltValue="ViIvryDSYnfwTKK2jQiap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FFF-C5C8-4A8F-AB17-419E2494A6DD}">
  <dimension ref="A1:M16"/>
  <sheetViews>
    <sheetView showGridLines="0" workbookViewId="0">
      <selection activeCell="A16" sqref="A1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266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194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85</v>
      </c>
      <c r="B7" s="38">
        <v>126</v>
      </c>
      <c r="C7" s="35">
        <v>86</v>
      </c>
      <c r="D7" s="39">
        <f>(C7/B7)-1</f>
        <v>-0.31746031746031744</v>
      </c>
      <c r="E7" s="35">
        <v>372</v>
      </c>
      <c r="F7" s="35">
        <v>250</v>
      </c>
      <c r="G7" s="98">
        <f>(F7/E7)-1</f>
        <v>-0.32795698924731187</v>
      </c>
      <c r="H7" s="38">
        <v>4424</v>
      </c>
      <c r="I7" s="35">
        <v>2921</v>
      </c>
      <c r="J7" s="39">
        <f>(I7/H7)-1</f>
        <v>-0.33973779385171787</v>
      </c>
      <c r="K7" s="35">
        <f t="shared" ref="K7:L14" si="0">B7+E7+H7</f>
        <v>4922</v>
      </c>
      <c r="L7" s="35">
        <f t="shared" si="0"/>
        <v>3257</v>
      </c>
      <c r="M7" s="98">
        <f>(L7/K7)-1</f>
        <v>-0.3382771231206827</v>
      </c>
    </row>
    <row r="8" spans="1:13" x14ac:dyDescent="0.3">
      <c r="A8" s="75" t="s">
        <v>86</v>
      </c>
      <c r="B8" s="40">
        <v>13</v>
      </c>
      <c r="C8" s="36">
        <v>13</v>
      </c>
      <c r="D8" s="41">
        <f t="shared" ref="D8:D15" si="1">(C8/B8)-1</f>
        <v>0</v>
      </c>
      <c r="E8" s="36">
        <v>75</v>
      </c>
      <c r="F8" s="36">
        <v>38</v>
      </c>
      <c r="G8" s="32">
        <f t="shared" ref="G8:G15" si="2">(F8/E8)-1</f>
        <v>-0.49333333333333329</v>
      </c>
      <c r="H8" s="40">
        <v>928</v>
      </c>
      <c r="I8" s="36">
        <v>544</v>
      </c>
      <c r="J8" s="41">
        <f t="shared" ref="J8:J15" si="3">(I8/H8)-1</f>
        <v>-0.41379310344827591</v>
      </c>
      <c r="K8" s="36">
        <f t="shared" si="0"/>
        <v>1016</v>
      </c>
      <c r="L8" s="36">
        <f t="shared" si="0"/>
        <v>595</v>
      </c>
      <c r="M8" s="32">
        <f t="shared" ref="M8:M15" si="4">(L8/K8)-1</f>
        <v>-0.41437007874015752</v>
      </c>
    </row>
    <row r="9" spans="1:13" x14ac:dyDescent="0.3">
      <c r="A9" s="75" t="s">
        <v>87</v>
      </c>
      <c r="B9" s="40">
        <v>0</v>
      </c>
      <c r="C9" s="36">
        <v>2</v>
      </c>
      <c r="D9" s="52" t="s">
        <v>83</v>
      </c>
      <c r="E9" s="36">
        <v>1</v>
      </c>
      <c r="F9" s="36">
        <v>2</v>
      </c>
      <c r="G9" s="32">
        <f t="shared" si="2"/>
        <v>1</v>
      </c>
      <c r="H9" s="40">
        <v>18</v>
      </c>
      <c r="I9" s="36">
        <v>10</v>
      </c>
      <c r="J9" s="41">
        <f t="shared" si="3"/>
        <v>-0.44444444444444442</v>
      </c>
      <c r="K9" s="36">
        <f t="shared" si="0"/>
        <v>19</v>
      </c>
      <c r="L9" s="36">
        <f t="shared" si="0"/>
        <v>14</v>
      </c>
      <c r="M9" s="32">
        <f t="shared" si="4"/>
        <v>-0.26315789473684215</v>
      </c>
    </row>
    <row r="10" spans="1:13" x14ac:dyDescent="0.3">
      <c r="A10" s="75" t="s">
        <v>88</v>
      </c>
      <c r="B10" s="40">
        <v>1</v>
      </c>
      <c r="C10" s="36">
        <v>0</v>
      </c>
      <c r="D10" s="52" t="s">
        <v>83</v>
      </c>
      <c r="E10" s="36">
        <v>1</v>
      </c>
      <c r="F10" s="36">
        <v>1</v>
      </c>
      <c r="G10" s="32">
        <f t="shared" si="2"/>
        <v>0</v>
      </c>
      <c r="H10" s="40">
        <v>7</v>
      </c>
      <c r="I10" s="36">
        <v>1</v>
      </c>
      <c r="J10" s="41">
        <f t="shared" si="3"/>
        <v>-0.85714285714285721</v>
      </c>
      <c r="K10" s="36">
        <f t="shared" si="0"/>
        <v>9</v>
      </c>
      <c r="L10" s="36">
        <f t="shared" si="0"/>
        <v>2</v>
      </c>
      <c r="M10" s="32">
        <f t="shared" si="4"/>
        <v>-0.77777777777777779</v>
      </c>
    </row>
    <row r="11" spans="1:13" x14ac:dyDescent="0.3">
      <c r="A11" s="75" t="s">
        <v>89</v>
      </c>
      <c r="B11" s="40">
        <v>0</v>
      </c>
      <c r="C11" s="36">
        <v>0</v>
      </c>
      <c r="D11" s="52" t="s">
        <v>83</v>
      </c>
      <c r="E11" s="36">
        <v>0</v>
      </c>
      <c r="F11" s="36">
        <v>0</v>
      </c>
      <c r="G11" s="100" t="s">
        <v>83</v>
      </c>
      <c r="H11" s="40">
        <v>1</v>
      </c>
      <c r="I11" s="36">
        <v>0</v>
      </c>
      <c r="J11" s="41">
        <f t="shared" si="3"/>
        <v>-1</v>
      </c>
      <c r="K11" s="36">
        <f t="shared" si="0"/>
        <v>1</v>
      </c>
      <c r="L11" s="36">
        <f t="shared" si="0"/>
        <v>0</v>
      </c>
      <c r="M11" s="32">
        <f t="shared" si="4"/>
        <v>-1</v>
      </c>
    </row>
    <row r="12" spans="1:13" x14ac:dyDescent="0.3">
      <c r="A12" s="75" t="s">
        <v>90</v>
      </c>
      <c r="B12" s="40">
        <v>0</v>
      </c>
      <c r="C12" s="36">
        <v>0</v>
      </c>
      <c r="D12" s="52" t="s">
        <v>83</v>
      </c>
      <c r="E12" s="36">
        <v>1</v>
      </c>
      <c r="F12" s="36">
        <v>0</v>
      </c>
      <c r="G12" s="32">
        <f t="shared" si="2"/>
        <v>-1</v>
      </c>
      <c r="H12" s="40">
        <v>0</v>
      </c>
      <c r="I12" s="36">
        <v>0</v>
      </c>
      <c r="J12" s="52" t="s">
        <v>83</v>
      </c>
      <c r="K12" s="36">
        <f t="shared" si="0"/>
        <v>1</v>
      </c>
      <c r="L12" s="36">
        <f t="shared" si="0"/>
        <v>0</v>
      </c>
      <c r="M12" s="32">
        <f t="shared" si="4"/>
        <v>-1</v>
      </c>
    </row>
    <row r="13" spans="1:13" x14ac:dyDescent="0.3">
      <c r="A13" s="75" t="s">
        <v>91</v>
      </c>
      <c r="B13" s="40">
        <v>0</v>
      </c>
      <c r="C13" s="36">
        <v>0</v>
      </c>
      <c r="D13" s="52" t="s">
        <v>83</v>
      </c>
      <c r="E13" s="36">
        <v>0</v>
      </c>
      <c r="F13" s="36">
        <v>0</v>
      </c>
      <c r="G13" s="100" t="s">
        <v>83</v>
      </c>
      <c r="H13" s="40">
        <v>0</v>
      </c>
      <c r="I13" s="36">
        <v>0</v>
      </c>
      <c r="J13" s="52" t="s">
        <v>83</v>
      </c>
      <c r="K13" s="36">
        <f t="shared" si="0"/>
        <v>0</v>
      </c>
      <c r="L13" s="36">
        <f t="shared" si="0"/>
        <v>0</v>
      </c>
      <c r="M13" s="100" t="s">
        <v>83</v>
      </c>
    </row>
    <row r="14" spans="1:13" x14ac:dyDescent="0.3">
      <c r="A14" s="75" t="s">
        <v>92</v>
      </c>
      <c r="B14" s="40">
        <v>0</v>
      </c>
      <c r="C14" s="36">
        <v>0</v>
      </c>
      <c r="D14" s="52" t="s">
        <v>83</v>
      </c>
      <c r="E14" s="36">
        <v>0</v>
      </c>
      <c r="F14" s="36">
        <v>0</v>
      </c>
      <c r="G14" s="100" t="s">
        <v>83</v>
      </c>
      <c r="H14" s="40">
        <v>13</v>
      </c>
      <c r="I14" s="36">
        <v>8</v>
      </c>
      <c r="J14" s="41">
        <f t="shared" si="3"/>
        <v>-0.38461538461538458</v>
      </c>
      <c r="K14" s="36">
        <f t="shared" si="0"/>
        <v>13</v>
      </c>
      <c r="L14" s="36">
        <f t="shared" si="0"/>
        <v>8</v>
      </c>
      <c r="M14" s="32">
        <f t="shared" si="4"/>
        <v>-0.38461538461538458</v>
      </c>
    </row>
    <row r="15" spans="1:13" ht="15" thickBot="1" x14ac:dyDescent="0.35">
      <c r="A15" s="76" t="s">
        <v>0</v>
      </c>
      <c r="B15" s="135">
        <f>SUM(B7:B14)</f>
        <v>140</v>
      </c>
      <c r="C15" s="81">
        <f>SUM(C7:C14)</f>
        <v>101</v>
      </c>
      <c r="D15" s="136">
        <f t="shared" si="1"/>
        <v>-0.27857142857142858</v>
      </c>
      <c r="E15" s="81">
        <f>SUM(E7:E14)</f>
        <v>450</v>
      </c>
      <c r="F15" s="81">
        <f>SUM(F7:F14)</f>
        <v>291</v>
      </c>
      <c r="G15" s="132">
        <f t="shared" si="2"/>
        <v>-0.35333333333333339</v>
      </c>
      <c r="H15" s="135">
        <f>SUM(H7:H14)</f>
        <v>5391</v>
      </c>
      <c r="I15" s="81">
        <f>SUM(I7:I14)</f>
        <v>3484</v>
      </c>
      <c r="J15" s="136">
        <f t="shared" si="3"/>
        <v>-0.35373771099981455</v>
      </c>
      <c r="K15" s="81">
        <f>SUM(K7:K14)</f>
        <v>5981</v>
      </c>
      <c r="L15" s="81">
        <f>SUM(L7:L14)</f>
        <v>3876</v>
      </c>
      <c r="M15" s="132">
        <f t="shared" si="4"/>
        <v>-0.3519478348102324</v>
      </c>
    </row>
    <row r="16" spans="1:13" ht="15" thickTop="1" x14ac:dyDescent="0.3"/>
  </sheetData>
  <sheetProtection algorithmName="SHA-512" hashValue="MQ75LTK8giiMCs93QqCJde/RrNtgib3UdC81QAYDzyxgCPLQrrcmK1RXFc3QazEHc+Ls1xrMaEatyT83k3ikQw==" saltValue="xhBhvCIQWq8L0vU/wu2oA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0EE1-7104-43CD-9375-C975346C5ADE}">
  <dimension ref="A1:M12"/>
  <sheetViews>
    <sheetView showGridLines="0" workbookViewId="0">
      <selection activeCell="A16" sqref="A1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267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93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94</v>
      </c>
      <c r="B7" s="38">
        <v>76</v>
      </c>
      <c r="C7" s="35">
        <v>66</v>
      </c>
      <c r="D7" s="39">
        <v>-0.13157894736842102</v>
      </c>
      <c r="E7" s="35">
        <v>276</v>
      </c>
      <c r="F7" s="35">
        <v>178</v>
      </c>
      <c r="G7" s="98">
        <v>-0.35507246376811596</v>
      </c>
      <c r="H7" s="38">
        <v>3800</v>
      </c>
      <c r="I7" s="35">
        <v>2494</v>
      </c>
      <c r="J7" s="39">
        <v>-0.34368421052631581</v>
      </c>
      <c r="K7" s="35">
        <v>4152</v>
      </c>
      <c r="L7" s="35">
        <v>2738</v>
      </c>
      <c r="M7" s="98">
        <v>-0.34055876685934494</v>
      </c>
    </row>
    <row r="8" spans="1:13" x14ac:dyDescent="0.3">
      <c r="A8" s="75" t="s">
        <v>95</v>
      </c>
      <c r="B8" s="40">
        <v>60</v>
      </c>
      <c r="C8" s="36">
        <v>32</v>
      </c>
      <c r="D8" s="41">
        <v>-0.46666666666666667</v>
      </c>
      <c r="E8" s="36">
        <v>146</v>
      </c>
      <c r="F8" s="36">
        <v>96</v>
      </c>
      <c r="G8" s="32">
        <v>-0.34246575342465757</v>
      </c>
      <c r="H8" s="40">
        <v>1372</v>
      </c>
      <c r="I8" s="36">
        <v>862</v>
      </c>
      <c r="J8" s="41">
        <v>-0.3717201166180758</v>
      </c>
      <c r="K8" s="36">
        <v>1578</v>
      </c>
      <c r="L8" s="36">
        <v>990</v>
      </c>
      <c r="M8" s="32">
        <v>-0.37262357414448666</v>
      </c>
    </row>
    <row r="9" spans="1:13" x14ac:dyDescent="0.3">
      <c r="A9" s="75" t="s">
        <v>288</v>
      </c>
      <c r="B9" s="40">
        <v>4</v>
      </c>
      <c r="C9" s="36">
        <v>3</v>
      </c>
      <c r="D9" s="52">
        <v>-0.25</v>
      </c>
      <c r="E9" s="36">
        <v>28</v>
      </c>
      <c r="F9" s="36">
        <v>17</v>
      </c>
      <c r="G9" s="32">
        <v>-0.3928571428571429</v>
      </c>
      <c r="H9" s="40">
        <v>214</v>
      </c>
      <c r="I9" s="36">
        <v>126</v>
      </c>
      <c r="J9" s="41">
        <v>-0.41121495327102808</v>
      </c>
      <c r="K9" s="36">
        <v>246</v>
      </c>
      <c r="L9" s="36">
        <v>146</v>
      </c>
      <c r="M9" s="32">
        <v>-0.4065040650406504</v>
      </c>
    </row>
    <row r="10" spans="1:13" x14ac:dyDescent="0.3">
      <c r="A10" s="75" t="s">
        <v>92</v>
      </c>
      <c r="B10" s="40">
        <v>0</v>
      </c>
      <c r="C10" s="36">
        <v>0</v>
      </c>
      <c r="D10" s="52" t="s">
        <v>83</v>
      </c>
      <c r="E10" s="36">
        <v>0</v>
      </c>
      <c r="F10" s="36">
        <v>0</v>
      </c>
      <c r="G10" s="32" t="s">
        <v>83</v>
      </c>
      <c r="H10" s="40">
        <v>5</v>
      </c>
      <c r="I10" s="36">
        <v>2</v>
      </c>
      <c r="J10" s="41">
        <v>-0.6</v>
      </c>
      <c r="K10" s="36">
        <v>5</v>
      </c>
      <c r="L10" s="36">
        <v>2</v>
      </c>
      <c r="M10" s="32">
        <v>-0.6</v>
      </c>
    </row>
    <row r="11" spans="1:13" ht="15" thickBot="1" x14ac:dyDescent="0.35">
      <c r="A11" s="76" t="s">
        <v>0</v>
      </c>
      <c r="B11" s="135">
        <f>SUM(B7:B10)</f>
        <v>140</v>
      </c>
      <c r="C11" s="81">
        <f>SUM(C7:C10)</f>
        <v>101</v>
      </c>
      <c r="D11" s="136">
        <f t="shared" ref="D11" si="0">(C11/B11)-1</f>
        <v>-0.27857142857142858</v>
      </c>
      <c r="E11" s="81">
        <f>SUM(E7:E10)</f>
        <v>450</v>
      </c>
      <c r="F11" s="81">
        <f>SUM(F7:F10)</f>
        <v>291</v>
      </c>
      <c r="G11" s="132">
        <f t="shared" ref="G11" si="1">(F11/E11)-1</f>
        <v>-0.35333333333333339</v>
      </c>
      <c r="H11" s="135">
        <f>SUM(H7:H10)</f>
        <v>5391</v>
      </c>
      <c r="I11" s="81">
        <f>SUM(I7:I10)</f>
        <v>3484</v>
      </c>
      <c r="J11" s="136">
        <f t="shared" ref="J11" si="2">(I11/H11)-1</f>
        <v>-0.35373771099981455</v>
      </c>
      <c r="K11" s="81">
        <f>SUM(K7:K10)</f>
        <v>5981</v>
      </c>
      <c r="L11" s="81">
        <f>SUM(L7:L10)</f>
        <v>3876</v>
      </c>
      <c r="M11" s="132">
        <f t="shared" ref="M11" si="3">(L11/K11)-1</f>
        <v>-0.3519478348102324</v>
      </c>
    </row>
    <row r="12" spans="1:13" ht="15" thickTop="1" x14ac:dyDescent="0.3"/>
  </sheetData>
  <sheetProtection algorithmName="SHA-512" hashValue="TMNyn24ZnKX4b7zgIySUxaR3X8aT8O4Y0RFVGQ/zo3zrixbmrP0aI91LE08DFapJWhjZOB4vfhcYKcdsRIMozw==" saltValue="TzSuEUHo+i12t5793rS3C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D4AE-E743-44FA-80BC-38B9634E0BCA}">
  <dimension ref="A1:M10"/>
  <sheetViews>
    <sheetView showGridLines="0" workbookViewId="0">
      <selection activeCell="A12" sqref="A12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268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96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289</v>
      </c>
      <c r="B7" s="38">
        <v>115</v>
      </c>
      <c r="C7" s="35">
        <v>82</v>
      </c>
      <c r="D7" s="39">
        <v>-0.28695652173913044</v>
      </c>
      <c r="E7" s="35">
        <v>408</v>
      </c>
      <c r="F7" s="35">
        <v>270</v>
      </c>
      <c r="G7" s="98">
        <v>-0.33823529411764708</v>
      </c>
      <c r="H7" s="38">
        <v>5290</v>
      </c>
      <c r="I7" s="35">
        <v>3408</v>
      </c>
      <c r="J7" s="39">
        <v>-0.35576559546313802</v>
      </c>
      <c r="K7" s="35">
        <v>5813</v>
      </c>
      <c r="L7" s="35">
        <v>3760</v>
      </c>
      <c r="M7" s="98">
        <v>-0.35317392052296581</v>
      </c>
    </row>
    <row r="8" spans="1:13" x14ac:dyDescent="0.3">
      <c r="A8" s="75" t="s">
        <v>290</v>
      </c>
      <c r="B8" s="40">
        <v>25</v>
      </c>
      <c r="C8" s="36">
        <v>19</v>
      </c>
      <c r="D8" s="41">
        <v>-0.24</v>
      </c>
      <c r="E8" s="36">
        <v>42</v>
      </c>
      <c r="F8" s="36">
        <v>21</v>
      </c>
      <c r="G8" s="32">
        <v>-0.5</v>
      </c>
      <c r="H8" s="40">
        <v>101</v>
      </c>
      <c r="I8" s="36">
        <v>76</v>
      </c>
      <c r="J8" s="41">
        <v>-0.24752475247524752</v>
      </c>
      <c r="K8" s="36">
        <v>168</v>
      </c>
      <c r="L8" s="36">
        <v>116</v>
      </c>
      <c r="M8" s="32">
        <v>-0.30952380952380953</v>
      </c>
    </row>
    <row r="9" spans="1:13" ht="15" thickBot="1" x14ac:dyDescent="0.35">
      <c r="A9" s="76" t="s">
        <v>0</v>
      </c>
      <c r="B9" s="135">
        <f>SUM(B7:B8)</f>
        <v>140</v>
      </c>
      <c r="C9" s="81">
        <f>SUM(C7:C8)</f>
        <v>101</v>
      </c>
      <c r="D9" s="136">
        <f t="shared" ref="D9" si="0">(C9/B9)-1</f>
        <v>-0.27857142857142858</v>
      </c>
      <c r="E9" s="81">
        <f>SUM(E7:E8)</f>
        <v>450</v>
      </c>
      <c r="F9" s="81">
        <f>SUM(F7:F8)</f>
        <v>291</v>
      </c>
      <c r="G9" s="132">
        <f t="shared" ref="G9" si="1">(F9/E9)-1</f>
        <v>-0.35333333333333339</v>
      </c>
      <c r="H9" s="135">
        <f>SUM(H7:H8)</f>
        <v>5391</v>
      </c>
      <c r="I9" s="81">
        <f>SUM(I7:I8)</f>
        <v>3484</v>
      </c>
      <c r="J9" s="136">
        <f t="shared" ref="J9" si="2">(I9/H9)-1</f>
        <v>-0.35373771099981455</v>
      </c>
      <c r="K9" s="81">
        <f>SUM(K7:K8)</f>
        <v>5981</v>
      </c>
      <c r="L9" s="81">
        <f>SUM(L7:L8)</f>
        <v>3876</v>
      </c>
      <c r="M9" s="132">
        <f t="shared" ref="M9" si="3">(L9/K9)-1</f>
        <v>-0.3519478348102324</v>
      </c>
    </row>
    <row r="10" spans="1:13" ht="15" thickTop="1" x14ac:dyDescent="0.3"/>
  </sheetData>
  <sheetProtection algorithmName="SHA-512" hashValue="jGGGeP1/HIpk+tEhkL23C46IA7RPS2dCUdhdqwbjD6uNVg+u/pcBSQi6KEB0Admm1+LHL5rWxsRinR095hHLKQ==" saltValue="o4D61+Ri0Vovf/2rELKn+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62F6-1B45-4FC7-BFBE-BEF598F2A718}">
  <dimension ref="A1:M16"/>
  <sheetViews>
    <sheetView showGridLines="0" workbookViewId="0">
      <selection activeCell="A17" sqref="A17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269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195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97</v>
      </c>
      <c r="B7" s="175">
        <v>6</v>
      </c>
      <c r="C7" s="175">
        <v>8</v>
      </c>
      <c r="D7" s="176">
        <f>(C7/B7)-1</f>
        <v>0.33333333333333326</v>
      </c>
      <c r="E7" s="175">
        <v>7</v>
      </c>
      <c r="F7" s="175">
        <v>3</v>
      </c>
      <c r="G7" s="176">
        <f t="shared" ref="G7:G15" si="0">(F7/E7)-1</f>
        <v>-0.5714285714285714</v>
      </c>
      <c r="H7" s="175">
        <v>18</v>
      </c>
      <c r="I7" s="175">
        <v>15</v>
      </c>
      <c r="J7" s="176">
        <f>(I7/H7)-1</f>
        <v>-0.16666666666666663</v>
      </c>
      <c r="K7" s="175">
        <f>B7+E7+H7</f>
        <v>31</v>
      </c>
      <c r="L7" s="175">
        <f>C7+F7+I7</f>
        <v>26</v>
      </c>
      <c r="M7" s="177">
        <f>(L7/K7)-1</f>
        <v>-0.16129032258064513</v>
      </c>
    </row>
    <row r="8" spans="1:13" x14ac:dyDescent="0.3">
      <c r="A8" s="75" t="s">
        <v>98</v>
      </c>
      <c r="B8" s="178">
        <v>91</v>
      </c>
      <c r="C8" s="178">
        <v>60</v>
      </c>
      <c r="D8" s="179">
        <f t="shared" ref="D8:D15" si="1">(C8/B8)-1</f>
        <v>-0.34065934065934067</v>
      </c>
      <c r="E8" s="178">
        <v>347</v>
      </c>
      <c r="F8" s="178">
        <v>231</v>
      </c>
      <c r="G8" s="179">
        <f t="shared" si="0"/>
        <v>-0.33429394812680113</v>
      </c>
      <c r="H8" s="178">
        <v>4957</v>
      </c>
      <c r="I8" s="178">
        <v>3094</v>
      </c>
      <c r="J8" s="179">
        <f t="shared" ref="J8:J15" si="2">(I8/H8)-1</f>
        <v>-0.3758321565462982</v>
      </c>
      <c r="K8" s="178">
        <f t="shared" ref="K8:L14" si="3">B8+E8+H8</f>
        <v>5395</v>
      </c>
      <c r="L8" s="178">
        <f t="shared" si="3"/>
        <v>3385</v>
      </c>
      <c r="M8" s="180">
        <f t="shared" ref="M8:M15" si="4">(L8/K8)-1</f>
        <v>-0.37256719184430032</v>
      </c>
    </row>
    <row r="9" spans="1:13" x14ac:dyDescent="0.3">
      <c r="A9" s="75" t="s">
        <v>99</v>
      </c>
      <c r="B9" s="178">
        <v>3</v>
      </c>
      <c r="C9" s="178">
        <v>2</v>
      </c>
      <c r="D9" s="179">
        <f t="shared" si="1"/>
        <v>-0.33333333333333337</v>
      </c>
      <c r="E9" s="178">
        <v>10</v>
      </c>
      <c r="F9" s="178">
        <v>6</v>
      </c>
      <c r="G9" s="179">
        <f t="shared" si="0"/>
        <v>-0.4</v>
      </c>
      <c r="H9" s="178">
        <v>31</v>
      </c>
      <c r="I9" s="178">
        <v>35</v>
      </c>
      <c r="J9" s="179">
        <f t="shared" si="2"/>
        <v>0.12903225806451624</v>
      </c>
      <c r="K9" s="178">
        <f t="shared" si="3"/>
        <v>44</v>
      </c>
      <c r="L9" s="178">
        <f t="shared" si="3"/>
        <v>43</v>
      </c>
      <c r="M9" s="180">
        <f t="shared" si="4"/>
        <v>-2.2727272727272707E-2</v>
      </c>
    </row>
    <row r="10" spans="1:13" x14ac:dyDescent="0.3">
      <c r="A10" s="75" t="s">
        <v>100</v>
      </c>
      <c r="B10" s="178">
        <v>27</v>
      </c>
      <c r="C10" s="178">
        <v>24</v>
      </c>
      <c r="D10" s="179">
        <f t="shared" si="1"/>
        <v>-0.11111111111111116</v>
      </c>
      <c r="E10" s="178">
        <v>53</v>
      </c>
      <c r="F10" s="178">
        <v>36</v>
      </c>
      <c r="G10" s="179">
        <f t="shared" si="0"/>
        <v>-0.32075471698113212</v>
      </c>
      <c r="H10" s="178">
        <v>255</v>
      </c>
      <c r="I10" s="178">
        <v>238</v>
      </c>
      <c r="J10" s="179">
        <f t="shared" si="2"/>
        <v>-6.6666666666666652E-2</v>
      </c>
      <c r="K10" s="178">
        <f t="shared" si="3"/>
        <v>335</v>
      </c>
      <c r="L10" s="178">
        <f t="shared" si="3"/>
        <v>298</v>
      </c>
      <c r="M10" s="180">
        <f t="shared" si="4"/>
        <v>-0.11044776119402988</v>
      </c>
    </row>
    <row r="11" spans="1:13" x14ac:dyDescent="0.3">
      <c r="A11" s="75" t="s">
        <v>101</v>
      </c>
      <c r="B11" s="178">
        <v>4</v>
      </c>
      <c r="C11" s="178">
        <v>1</v>
      </c>
      <c r="D11" s="179">
        <f t="shared" si="1"/>
        <v>-0.75</v>
      </c>
      <c r="E11" s="178">
        <v>4</v>
      </c>
      <c r="F11" s="178">
        <v>0</v>
      </c>
      <c r="G11" s="179">
        <f t="shared" si="0"/>
        <v>-1</v>
      </c>
      <c r="H11" s="178">
        <v>18</v>
      </c>
      <c r="I11" s="178">
        <v>5</v>
      </c>
      <c r="J11" s="179">
        <f t="shared" si="2"/>
        <v>-0.72222222222222221</v>
      </c>
      <c r="K11" s="178">
        <f t="shared" si="3"/>
        <v>26</v>
      </c>
      <c r="L11" s="178">
        <f t="shared" si="3"/>
        <v>6</v>
      </c>
      <c r="M11" s="180">
        <f t="shared" si="4"/>
        <v>-0.76923076923076916</v>
      </c>
    </row>
    <row r="12" spans="1:13" x14ac:dyDescent="0.3">
      <c r="A12" s="75" t="s">
        <v>102</v>
      </c>
      <c r="B12" s="178">
        <v>7</v>
      </c>
      <c r="C12" s="178">
        <v>3</v>
      </c>
      <c r="D12" s="179">
        <f t="shared" si="1"/>
        <v>-0.5714285714285714</v>
      </c>
      <c r="E12" s="178">
        <v>8</v>
      </c>
      <c r="F12" s="178">
        <v>5</v>
      </c>
      <c r="G12" s="179">
        <f t="shared" si="0"/>
        <v>-0.375</v>
      </c>
      <c r="H12" s="178">
        <v>8</v>
      </c>
      <c r="I12" s="178">
        <v>8</v>
      </c>
      <c r="J12" s="179">
        <f t="shared" si="2"/>
        <v>0</v>
      </c>
      <c r="K12" s="178">
        <f t="shared" si="3"/>
        <v>23</v>
      </c>
      <c r="L12" s="178">
        <f t="shared" si="3"/>
        <v>16</v>
      </c>
      <c r="M12" s="180">
        <f t="shared" si="4"/>
        <v>-0.30434782608695654</v>
      </c>
    </row>
    <row r="13" spans="1:13" x14ac:dyDescent="0.3">
      <c r="A13" s="75" t="s">
        <v>103</v>
      </c>
      <c r="B13" s="178">
        <v>0</v>
      </c>
      <c r="C13" s="178">
        <v>0</v>
      </c>
      <c r="D13" s="181" t="s">
        <v>83</v>
      </c>
      <c r="E13" s="178">
        <v>0</v>
      </c>
      <c r="F13" s="178">
        <v>1</v>
      </c>
      <c r="G13" s="179" t="s">
        <v>83</v>
      </c>
      <c r="H13" s="178">
        <v>0</v>
      </c>
      <c r="I13" s="178">
        <v>0</v>
      </c>
      <c r="J13" s="179" t="s">
        <v>83</v>
      </c>
      <c r="K13" s="178">
        <f t="shared" si="3"/>
        <v>0</v>
      </c>
      <c r="L13" s="178">
        <f t="shared" si="3"/>
        <v>1</v>
      </c>
      <c r="M13" s="180" t="s">
        <v>83</v>
      </c>
    </row>
    <row r="14" spans="1:13" x14ac:dyDescent="0.3">
      <c r="A14" s="75" t="s">
        <v>104</v>
      </c>
      <c r="B14" s="178">
        <v>2</v>
      </c>
      <c r="C14" s="178">
        <v>3</v>
      </c>
      <c r="D14" s="179">
        <f t="shared" si="1"/>
        <v>0.5</v>
      </c>
      <c r="E14" s="178">
        <v>21</v>
      </c>
      <c r="F14" s="178">
        <v>9</v>
      </c>
      <c r="G14" s="179">
        <f t="shared" si="0"/>
        <v>-0.5714285714285714</v>
      </c>
      <c r="H14" s="178">
        <v>104</v>
      </c>
      <c r="I14" s="178">
        <v>89</v>
      </c>
      <c r="J14" s="179">
        <f t="shared" si="2"/>
        <v>-0.14423076923076927</v>
      </c>
      <c r="K14" s="178">
        <f t="shared" si="3"/>
        <v>127</v>
      </c>
      <c r="L14" s="178">
        <f t="shared" si="3"/>
        <v>101</v>
      </c>
      <c r="M14" s="180">
        <f t="shared" si="4"/>
        <v>-0.20472440944881887</v>
      </c>
    </row>
    <row r="15" spans="1:13" ht="15" thickBot="1" x14ac:dyDescent="0.35">
      <c r="A15" s="76" t="s">
        <v>0</v>
      </c>
      <c r="B15" s="182">
        <f>SUM(B7:B14)</f>
        <v>140</v>
      </c>
      <c r="C15" s="182">
        <f>SUM(C7:C14)</f>
        <v>101</v>
      </c>
      <c r="D15" s="183">
        <f t="shared" si="1"/>
        <v>-0.27857142857142858</v>
      </c>
      <c r="E15" s="182">
        <f>SUM(E7:E14)</f>
        <v>450</v>
      </c>
      <c r="F15" s="182">
        <f>SUM(F7:F14)</f>
        <v>291</v>
      </c>
      <c r="G15" s="183">
        <f t="shared" si="0"/>
        <v>-0.35333333333333339</v>
      </c>
      <c r="H15" s="182">
        <f>SUM(H7:H14)</f>
        <v>5391</v>
      </c>
      <c r="I15" s="182">
        <f>SUM(I7:I14)</f>
        <v>3484</v>
      </c>
      <c r="J15" s="183">
        <f t="shared" si="2"/>
        <v>-0.35373771099981455</v>
      </c>
      <c r="K15" s="182">
        <f>SUM(K7:K14)</f>
        <v>5981</v>
      </c>
      <c r="L15" s="182">
        <f>SUM(L7:L14)</f>
        <v>3876</v>
      </c>
      <c r="M15" s="184">
        <f t="shared" si="4"/>
        <v>-0.3519478348102324</v>
      </c>
    </row>
    <row r="16" spans="1:13" ht="15" thickTop="1" x14ac:dyDescent="0.3">
      <c r="A16" s="113" t="s">
        <v>292</v>
      </c>
    </row>
  </sheetData>
  <sheetProtection algorithmName="SHA-512" hashValue="VfYS59q2IXaOPDTlEXfj3MMnNKcwIiVBp53uiDI4SYOITICRlR9M2b1LFRXsf+pMy9oiY6BqEmz2gcYWbuTfpg==" saltValue="UAfcmodP5+rmoQvGF8gTH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showGridLines="0" showRuler="0" zoomScaleNormal="100" zoomScaleSheetLayoutView="100" workbookViewId="0"/>
  </sheetViews>
  <sheetFormatPr defaultColWidth="7.77734375" defaultRowHeight="13.2" x14ac:dyDescent="0.25"/>
  <cols>
    <col min="1" max="1" width="1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25">
      <c r="A1" s="211" t="s">
        <v>253</v>
      </c>
      <c r="B1" s="96"/>
      <c r="C1" s="96"/>
      <c r="D1" s="96"/>
      <c r="E1" s="96"/>
      <c r="F1" s="9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51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57</v>
      </c>
      <c r="B6" s="12">
        <v>2953</v>
      </c>
      <c r="C6" s="13">
        <v>2779</v>
      </c>
      <c r="D6" s="25">
        <f>(C6/B6)-1</f>
        <v>-5.8923129021334231E-2</v>
      </c>
      <c r="E6" s="12">
        <v>68</v>
      </c>
      <c r="F6" s="13">
        <v>46</v>
      </c>
      <c r="G6" s="25">
        <f>(F6/E6)-1</f>
        <v>-0.32352941176470584</v>
      </c>
      <c r="H6" s="12">
        <v>155</v>
      </c>
      <c r="I6" s="13">
        <v>137</v>
      </c>
      <c r="J6" s="25">
        <f>(I6/H6)-1</f>
        <v>-0.11612903225806448</v>
      </c>
      <c r="K6" s="13">
        <v>3515</v>
      </c>
      <c r="L6" s="13">
        <v>3337</v>
      </c>
      <c r="M6" s="14">
        <f>(L6/K6)-1</f>
        <v>-5.064011379800859E-2</v>
      </c>
    </row>
    <row r="7" spans="1:13" ht="12" customHeight="1" x14ac:dyDescent="0.25">
      <c r="A7" s="22" t="s">
        <v>58</v>
      </c>
      <c r="B7" s="12">
        <v>2470</v>
      </c>
      <c r="C7" s="13">
        <v>2551</v>
      </c>
      <c r="D7" s="25">
        <f>(C7/B7)-1</f>
        <v>3.2793522267206443E-2</v>
      </c>
      <c r="E7" s="12">
        <v>48</v>
      </c>
      <c r="F7" s="13">
        <v>38</v>
      </c>
      <c r="G7" s="25">
        <f>(F7/E7)-1</f>
        <v>-0.20833333333333337</v>
      </c>
      <c r="H7" s="12">
        <v>140</v>
      </c>
      <c r="I7" s="13">
        <v>184</v>
      </c>
      <c r="J7" s="25">
        <f>(I7/H7)-1</f>
        <v>0.31428571428571428</v>
      </c>
      <c r="K7" s="13">
        <v>2937</v>
      </c>
      <c r="L7" s="13">
        <v>3057</v>
      </c>
      <c r="M7" s="14">
        <f>(L7/K7)-1</f>
        <v>4.0858018386108252E-2</v>
      </c>
    </row>
    <row r="8" spans="1:13" ht="12" customHeight="1" x14ac:dyDescent="0.25">
      <c r="A8" s="22" t="s">
        <v>59</v>
      </c>
      <c r="B8" s="12">
        <v>2998</v>
      </c>
      <c r="C8" s="13">
        <v>1759</v>
      </c>
      <c r="D8" s="25">
        <f t="shared" ref="D8:D18" si="0">(C8/B8)-1</f>
        <v>-0.41327551701134091</v>
      </c>
      <c r="E8" s="12">
        <v>46</v>
      </c>
      <c r="F8" s="13">
        <v>33</v>
      </c>
      <c r="G8" s="25">
        <f t="shared" ref="G8:G18" si="1">(F8/E8)-1</f>
        <v>-0.28260869565217395</v>
      </c>
      <c r="H8" s="12">
        <v>202</v>
      </c>
      <c r="I8" s="13">
        <v>106</v>
      </c>
      <c r="J8" s="25">
        <f t="shared" ref="J8:J18" si="2">(I8/H8)-1</f>
        <v>-0.47524752475247523</v>
      </c>
      <c r="K8" s="13">
        <v>3603</v>
      </c>
      <c r="L8" s="13">
        <v>2018</v>
      </c>
      <c r="M8" s="14">
        <f t="shared" ref="M8:M18" si="3">(L8/K8)-1</f>
        <v>-0.43991118512350824</v>
      </c>
    </row>
    <row r="9" spans="1:13" ht="12" customHeight="1" x14ac:dyDescent="0.25">
      <c r="A9" s="22" t="s">
        <v>60</v>
      </c>
      <c r="B9" s="12">
        <v>2791</v>
      </c>
      <c r="C9" s="13">
        <v>925</v>
      </c>
      <c r="D9" s="25">
        <f t="shared" si="0"/>
        <v>-0.66857757076316737</v>
      </c>
      <c r="E9" s="12">
        <v>71</v>
      </c>
      <c r="F9" s="13">
        <v>21</v>
      </c>
      <c r="G9" s="25">
        <f t="shared" si="1"/>
        <v>-0.70422535211267601</v>
      </c>
      <c r="H9" s="12">
        <v>175</v>
      </c>
      <c r="I9" s="13">
        <v>62</v>
      </c>
      <c r="J9" s="25">
        <f t="shared" si="2"/>
        <v>-0.64571428571428569</v>
      </c>
      <c r="K9" s="13">
        <v>3429</v>
      </c>
      <c r="L9" s="13">
        <v>1000</v>
      </c>
      <c r="M9" s="14">
        <f t="shared" si="3"/>
        <v>-0.70836978710994458</v>
      </c>
    </row>
    <row r="10" spans="1:13" ht="12" customHeight="1" x14ac:dyDescent="0.25">
      <c r="A10" s="22" t="s">
        <v>61</v>
      </c>
      <c r="B10" s="12">
        <v>3219</v>
      </c>
      <c r="C10" s="13">
        <v>1868</v>
      </c>
      <c r="D10" s="25">
        <f t="shared" si="0"/>
        <v>-0.41969555762659216</v>
      </c>
      <c r="E10" s="12">
        <v>55</v>
      </c>
      <c r="F10" s="13">
        <v>49</v>
      </c>
      <c r="G10" s="25">
        <f t="shared" si="1"/>
        <v>-0.10909090909090913</v>
      </c>
      <c r="H10" s="12">
        <v>211</v>
      </c>
      <c r="I10" s="13">
        <v>159</v>
      </c>
      <c r="J10" s="25">
        <f t="shared" si="2"/>
        <v>-0.24644549763033174</v>
      </c>
      <c r="K10" s="13">
        <v>3850</v>
      </c>
      <c r="L10" s="13">
        <v>2056</v>
      </c>
      <c r="M10" s="14">
        <f t="shared" si="3"/>
        <v>-0.46597402597402593</v>
      </c>
    </row>
    <row r="11" spans="1:13" ht="12" customHeight="1" x14ac:dyDescent="0.25">
      <c r="A11" s="22" t="s">
        <v>62</v>
      </c>
      <c r="B11" s="12">
        <v>2978</v>
      </c>
      <c r="C11" s="13">
        <v>2241</v>
      </c>
      <c r="D11" s="25">
        <f t="shared" si="0"/>
        <v>-0.24748153122901273</v>
      </c>
      <c r="E11" s="12">
        <v>48</v>
      </c>
      <c r="F11" s="13">
        <v>51</v>
      </c>
      <c r="G11" s="25">
        <f t="shared" si="1"/>
        <v>6.25E-2</v>
      </c>
      <c r="H11" s="12">
        <v>211</v>
      </c>
      <c r="I11" s="13">
        <v>158</v>
      </c>
      <c r="J11" s="25">
        <f t="shared" si="2"/>
        <v>-0.25118483412322279</v>
      </c>
      <c r="K11" s="13">
        <v>3613</v>
      </c>
      <c r="L11" s="13">
        <v>2559</v>
      </c>
      <c r="M11" s="14">
        <f t="shared" si="3"/>
        <v>-0.29172432881262111</v>
      </c>
    </row>
    <row r="12" spans="1:13" ht="12" customHeight="1" x14ac:dyDescent="0.25">
      <c r="A12" s="22" t="s">
        <v>63</v>
      </c>
      <c r="B12" s="12">
        <v>3397</v>
      </c>
      <c r="C12" s="13">
        <v>2819</v>
      </c>
      <c r="D12" s="25">
        <f t="shared" si="0"/>
        <v>-0.17015013246982635</v>
      </c>
      <c r="E12" s="12">
        <v>49</v>
      </c>
      <c r="F12" s="13">
        <v>71</v>
      </c>
      <c r="G12" s="25">
        <f t="shared" si="1"/>
        <v>0.44897959183673475</v>
      </c>
      <c r="H12" s="12">
        <v>221</v>
      </c>
      <c r="I12" s="13">
        <v>203</v>
      </c>
      <c r="J12" s="25">
        <f t="shared" si="2"/>
        <v>-8.1447963800905021E-2</v>
      </c>
      <c r="K12" s="13">
        <v>4147</v>
      </c>
      <c r="L12" s="13">
        <v>3264</v>
      </c>
      <c r="M12" s="14">
        <f t="shared" si="3"/>
        <v>-0.21292500602845432</v>
      </c>
    </row>
    <row r="13" spans="1:13" ht="12" customHeight="1" x14ac:dyDescent="0.25">
      <c r="A13" s="22" t="s">
        <v>64</v>
      </c>
      <c r="B13" s="12">
        <v>3448</v>
      </c>
      <c r="C13" s="13">
        <v>2874</v>
      </c>
      <c r="D13" s="25">
        <f t="shared" si="0"/>
        <v>-0.16647331786542918</v>
      </c>
      <c r="E13" s="12">
        <v>75</v>
      </c>
      <c r="F13" s="13">
        <v>51</v>
      </c>
      <c r="G13" s="25">
        <f t="shared" si="1"/>
        <v>-0.31999999999999995</v>
      </c>
      <c r="H13" s="12">
        <v>297</v>
      </c>
      <c r="I13" s="13">
        <v>220</v>
      </c>
      <c r="J13" s="25">
        <f t="shared" si="2"/>
        <v>-0.2592592592592593</v>
      </c>
      <c r="K13" s="13">
        <v>4303</v>
      </c>
      <c r="L13" s="13">
        <v>3418</v>
      </c>
      <c r="M13" s="14">
        <f t="shared" si="3"/>
        <v>-0.20567046246804555</v>
      </c>
    </row>
    <row r="14" spans="1:13" ht="12" customHeight="1" x14ac:dyDescent="0.25">
      <c r="A14" s="22" t="s">
        <v>65</v>
      </c>
      <c r="B14" s="12">
        <v>3216</v>
      </c>
      <c r="C14" s="13">
        <v>2687</v>
      </c>
      <c r="D14" s="25">
        <f t="shared" si="0"/>
        <v>-0.16449004975124382</v>
      </c>
      <c r="E14" s="12">
        <v>65</v>
      </c>
      <c r="F14" s="13">
        <v>56</v>
      </c>
      <c r="G14" s="25">
        <f t="shared" si="1"/>
        <v>-0.13846153846153841</v>
      </c>
      <c r="H14" s="12">
        <v>226</v>
      </c>
      <c r="I14" s="13">
        <v>174</v>
      </c>
      <c r="J14" s="25">
        <f t="shared" si="2"/>
        <v>-0.23008849557522126</v>
      </c>
      <c r="K14" s="13">
        <v>3887</v>
      </c>
      <c r="L14" s="13">
        <v>3139</v>
      </c>
      <c r="M14" s="14">
        <f t="shared" si="3"/>
        <v>-0.19243632621559048</v>
      </c>
    </row>
    <row r="15" spans="1:13" ht="12" customHeight="1" x14ac:dyDescent="0.25">
      <c r="A15" s="22" t="s">
        <v>66</v>
      </c>
      <c r="B15" s="12">
        <v>3445</v>
      </c>
      <c r="C15" s="13">
        <v>2559</v>
      </c>
      <c r="D15" s="25">
        <f t="shared" si="0"/>
        <v>-0.25718432510885336</v>
      </c>
      <c r="E15" s="12">
        <v>56</v>
      </c>
      <c r="F15" s="13">
        <v>53</v>
      </c>
      <c r="G15" s="25">
        <f t="shared" si="1"/>
        <v>-5.3571428571428603E-2</v>
      </c>
      <c r="H15" s="12">
        <v>189</v>
      </c>
      <c r="I15" s="13">
        <v>164</v>
      </c>
      <c r="J15" s="25">
        <f t="shared" si="2"/>
        <v>-0.13227513227513232</v>
      </c>
      <c r="K15" s="13">
        <v>4095</v>
      </c>
      <c r="L15" s="13">
        <v>2877</v>
      </c>
      <c r="M15" s="14">
        <f t="shared" si="3"/>
        <v>-0.29743589743589749</v>
      </c>
    </row>
    <row r="16" spans="1:13" ht="12" customHeight="1" x14ac:dyDescent="0.25">
      <c r="A16" s="22" t="s">
        <v>67</v>
      </c>
      <c r="B16" s="12">
        <v>3203</v>
      </c>
      <c r="C16" s="13">
        <v>2255</v>
      </c>
      <c r="D16" s="25">
        <f t="shared" si="0"/>
        <v>-0.29597252575710276</v>
      </c>
      <c r="E16" s="12">
        <v>54</v>
      </c>
      <c r="F16" s="13">
        <v>30</v>
      </c>
      <c r="G16" s="25">
        <f t="shared" si="1"/>
        <v>-0.44444444444444442</v>
      </c>
      <c r="H16" s="12">
        <v>180</v>
      </c>
      <c r="I16" s="13">
        <v>146</v>
      </c>
      <c r="J16" s="25">
        <f t="shared" si="2"/>
        <v>-0.18888888888888888</v>
      </c>
      <c r="K16" s="13">
        <v>3814</v>
      </c>
      <c r="L16" s="13">
        <v>2574</v>
      </c>
      <c r="M16" s="14">
        <f t="shared" si="3"/>
        <v>-0.32511798636601996</v>
      </c>
    </row>
    <row r="17" spans="1:13" ht="12" customHeight="1" x14ac:dyDescent="0.25">
      <c r="A17" s="22" t="s">
        <v>68</v>
      </c>
      <c r="B17" s="12">
        <v>3133</v>
      </c>
      <c r="C17" s="13">
        <v>2408</v>
      </c>
      <c r="D17" s="25">
        <f t="shared" si="0"/>
        <v>-0.23140759655282472</v>
      </c>
      <c r="E17" s="12">
        <v>53</v>
      </c>
      <c r="F17" s="13">
        <v>37</v>
      </c>
      <c r="G17" s="25">
        <f t="shared" si="1"/>
        <v>-0.30188679245283023</v>
      </c>
      <c r="H17" s="12">
        <v>176</v>
      </c>
      <c r="I17" s="13">
        <v>164</v>
      </c>
      <c r="J17" s="25">
        <f t="shared" si="2"/>
        <v>-6.8181818181818232E-2</v>
      </c>
      <c r="K17" s="13">
        <v>3741</v>
      </c>
      <c r="L17" s="13">
        <v>2759</v>
      </c>
      <c r="M17" s="14">
        <f t="shared" si="3"/>
        <v>-0.26249665864742044</v>
      </c>
    </row>
    <row r="18" spans="1:13" ht="12" customHeight="1" thickBot="1" x14ac:dyDescent="0.3">
      <c r="A18" s="23" t="s">
        <v>0</v>
      </c>
      <c r="B18" s="15">
        <f>SUM(B6:B17)</f>
        <v>37251</v>
      </c>
      <c r="C18" s="16">
        <f>SUM(C6:C17)</f>
        <v>27725</v>
      </c>
      <c r="D18" s="26">
        <f t="shared" si="0"/>
        <v>-0.25572467853212</v>
      </c>
      <c r="E18" s="15">
        <f>SUM(E6:E17)</f>
        <v>688</v>
      </c>
      <c r="F18" s="16">
        <f>SUM(F6:F17)</f>
        <v>536</v>
      </c>
      <c r="G18" s="26">
        <f t="shared" si="1"/>
        <v>-0.22093023255813948</v>
      </c>
      <c r="H18" s="15">
        <f>SUM(H6:H17)</f>
        <v>2383</v>
      </c>
      <c r="I18" s="16">
        <f>SUM(I6:I17)</f>
        <v>1877</v>
      </c>
      <c r="J18" s="26">
        <f t="shared" si="2"/>
        <v>-0.21233738984473349</v>
      </c>
      <c r="K18" s="16">
        <f>SUM(K6:K17)</f>
        <v>44934</v>
      </c>
      <c r="L18" s="16">
        <f>SUM(L6:L17)</f>
        <v>32058</v>
      </c>
      <c r="M18" s="17">
        <f t="shared" si="3"/>
        <v>-0.28655361196421414</v>
      </c>
    </row>
  </sheetData>
  <sheetProtection algorithmName="SHA-512" hashValue="Ag2Ei4Awn0wRF/Wg6OzryyoCUXxzEdCgL59djLJU5hBhN46PvCwVkK4YEVU4I2AcTab968gkVJMhXdB8/d7Ymw==" saltValue="wSYo9rrXo3bAe3mknaGx1A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C5A0-9127-4C33-BE1D-AC7FA78F9635}">
  <dimension ref="A1:M28"/>
  <sheetViews>
    <sheetView showGridLines="0" workbookViewId="0">
      <selection activeCell="A16" sqref="A1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270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96</v>
      </c>
      <c r="B4" s="321" t="s">
        <v>53</v>
      </c>
      <c r="C4" s="321"/>
      <c r="D4" s="321"/>
      <c r="E4" s="321" t="s">
        <v>54</v>
      </c>
      <c r="F4" s="321"/>
      <c r="G4" s="321"/>
      <c r="H4" s="321" t="s">
        <v>55</v>
      </c>
      <c r="I4" s="321"/>
      <c r="J4" s="321"/>
      <c r="K4" s="321" t="s">
        <v>159</v>
      </c>
      <c r="L4" s="321"/>
      <c r="M4" s="304"/>
    </row>
    <row r="5" spans="1:13" x14ac:dyDescent="0.3">
      <c r="A5" s="309"/>
      <c r="B5" s="319">
        <v>2019</v>
      </c>
      <c r="C5" s="319">
        <v>2020</v>
      </c>
      <c r="D5" s="185" t="s">
        <v>136</v>
      </c>
      <c r="E5" s="319">
        <v>2019</v>
      </c>
      <c r="F5" s="319">
        <v>2020</v>
      </c>
      <c r="G5" s="185" t="s">
        <v>136</v>
      </c>
      <c r="H5" s="319">
        <v>2019</v>
      </c>
      <c r="I5" s="319">
        <v>2020</v>
      </c>
      <c r="J5" s="185" t="s">
        <v>136</v>
      </c>
      <c r="K5" s="319">
        <v>2019</v>
      </c>
      <c r="L5" s="319">
        <v>2020</v>
      </c>
      <c r="M5" s="187" t="s">
        <v>136</v>
      </c>
    </row>
    <row r="6" spans="1:13" ht="15" thickBot="1" x14ac:dyDescent="0.35">
      <c r="A6" s="310"/>
      <c r="B6" s="320"/>
      <c r="C6" s="320"/>
      <c r="D6" s="186" t="s">
        <v>137</v>
      </c>
      <c r="E6" s="320"/>
      <c r="F6" s="320"/>
      <c r="G6" s="186" t="s">
        <v>137</v>
      </c>
      <c r="H6" s="320"/>
      <c r="I6" s="320"/>
      <c r="J6" s="186" t="s">
        <v>137</v>
      </c>
      <c r="K6" s="320"/>
      <c r="L6" s="320"/>
      <c r="M6" s="188" t="s">
        <v>137</v>
      </c>
    </row>
    <row r="7" spans="1:13" ht="15" thickTop="1" x14ac:dyDescent="0.3">
      <c r="A7" s="75" t="s">
        <v>7</v>
      </c>
      <c r="B7" s="175">
        <v>5</v>
      </c>
      <c r="C7" s="175">
        <v>5</v>
      </c>
      <c r="D7" s="176">
        <f>(C7/B7)-1</f>
        <v>0</v>
      </c>
      <c r="E7" s="175">
        <v>27</v>
      </c>
      <c r="F7" s="175">
        <v>18</v>
      </c>
      <c r="G7" s="176">
        <f>(F7/E7)-1</f>
        <v>-0.33333333333333337</v>
      </c>
      <c r="H7" s="178">
        <v>283</v>
      </c>
      <c r="I7" s="178">
        <v>194</v>
      </c>
      <c r="J7" s="179">
        <f>(I7/H7)-1</f>
        <v>-0.31448763250883394</v>
      </c>
      <c r="K7" s="175">
        <f>B7+E7+H7</f>
        <v>315</v>
      </c>
      <c r="L7" s="175">
        <f>C7+F7+I7</f>
        <v>217</v>
      </c>
      <c r="M7" s="177">
        <f>(L7/K7)-1</f>
        <v>-0.31111111111111112</v>
      </c>
    </row>
    <row r="8" spans="1:13" x14ac:dyDescent="0.3">
      <c r="A8" s="75" t="s">
        <v>8</v>
      </c>
      <c r="B8" s="178">
        <v>2</v>
      </c>
      <c r="C8" s="178">
        <v>0</v>
      </c>
      <c r="D8" s="179">
        <f t="shared" ref="D8:D26" si="0">(C8/B8)-1</f>
        <v>-1</v>
      </c>
      <c r="E8" s="178">
        <v>9</v>
      </c>
      <c r="F8" s="178">
        <v>6</v>
      </c>
      <c r="G8" s="179">
        <f t="shared" ref="G8:G26" si="1">(F8/E8)-1</f>
        <v>-0.33333333333333337</v>
      </c>
      <c r="H8" s="178">
        <v>35</v>
      </c>
      <c r="I8" s="178">
        <v>33</v>
      </c>
      <c r="J8" s="179">
        <f t="shared" ref="J8:J26" si="2">(I8/H8)-1</f>
        <v>-5.7142857142857162E-2</v>
      </c>
      <c r="K8" s="178">
        <f t="shared" ref="K8:L26" si="3">B8+E8+H8</f>
        <v>46</v>
      </c>
      <c r="L8" s="178">
        <f t="shared" si="3"/>
        <v>39</v>
      </c>
      <c r="M8" s="180">
        <f t="shared" ref="M8:M26" si="4">(L8/K8)-1</f>
        <v>-0.15217391304347827</v>
      </c>
    </row>
    <row r="9" spans="1:13" x14ac:dyDescent="0.3">
      <c r="A9" s="75" t="s">
        <v>9</v>
      </c>
      <c r="B9" s="178">
        <v>11</v>
      </c>
      <c r="C9" s="178">
        <v>5</v>
      </c>
      <c r="D9" s="179">
        <f t="shared" si="0"/>
        <v>-0.54545454545454541</v>
      </c>
      <c r="E9" s="178">
        <v>35</v>
      </c>
      <c r="F9" s="178">
        <v>27</v>
      </c>
      <c r="G9" s="179">
        <f t="shared" si="1"/>
        <v>-0.22857142857142854</v>
      </c>
      <c r="H9" s="178">
        <v>417</v>
      </c>
      <c r="I9" s="178">
        <v>312</v>
      </c>
      <c r="J9" s="179">
        <f t="shared" si="2"/>
        <v>-0.25179856115107913</v>
      </c>
      <c r="K9" s="178">
        <f t="shared" si="3"/>
        <v>463</v>
      </c>
      <c r="L9" s="178">
        <f t="shared" si="3"/>
        <v>344</v>
      </c>
      <c r="M9" s="180">
        <f t="shared" si="4"/>
        <v>-0.25701943844492436</v>
      </c>
    </row>
    <row r="10" spans="1:13" x14ac:dyDescent="0.3">
      <c r="A10" s="75" t="s">
        <v>10</v>
      </c>
      <c r="B10" s="178">
        <v>1</v>
      </c>
      <c r="C10" s="178">
        <v>1</v>
      </c>
      <c r="D10" s="179">
        <f t="shared" si="0"/>
        <v>0</v>
      </c>
      <c r="E10" s="178">
        <v>11</v>
      </c>
      <c r="F10" s="178">
        <v>3</v>
      </c>
      <c r="G10" s="179">
        <f t="shared" si="1"/>
        <v>-0.72727272727272729</v>
      </c>
      <c r="H10" s="178">
        <v>51</v>
      </c>
      <c r="I10" s="178">
        <v>23</v>
      </c>
      <c r="J10" s="179">
        <f t="shared" si="2"/>
        <v>-0.5490196078431373</v>
      </c>
      <c r="K10" s="178">
        <f t="shared" si="3"/>
        <v>63</v>
      </c>
      <c r="L10" s="178">
        <f t="shared" si="3"/>
        <v>27</v>
      </c>
      <c r="M10" s="180">
        <f t="shared" si="4"/>
        <v>-0.5714285714285714</v>
      </c>
    </row>
    <row r="11" spans="1:13" x14ac:dyDescent="0.3">
      <c r="A11" s="75" t="s">
        <v>105</v>
      </c>
      <c r="B11" s="178">
        <v>1</v>
      </c>
      <c r="C11" s="178">
        <v>1</v>
      </c>
      <c r="D11" s="179">
        <f t="shared" si="0"/>
        <v>0</v>
      </c>
      <c r="E11" s="178">
        <v>10</v>
      </c>
      <c r="F11" s="178">
        <v>8</v>
      </c>
      <c r="G11" s="179">
        <f t="shared" si="1"/>
        <v>-0.19999999999999996</v>
      </c>
      <c r="H11" s="178">
        <v>59</v>
      </c>
      <c r="I11" s="178">
        <v>38</v>
      </c>
      <c r="J11" s="179">
        <f t="shared" si="2"/>
        <v>-0.35593220338983056</v>
      </c>
      <c r="K11" s="178">
        <f t="shared" si="3"/>
        <v>70</v>
      </c>
      <c r="L11" s="178">
        <f t="shared" si="3"/>
        <v>47</v>
      </c>
      <c r="M11" s="180">
        <f t="shared" si="4"/>
        <v>-0.32857142857142863</v>
      </c>
    </row>
    <row r="12" spans="1:13" x14ac:dyDescent="0.3">
      <c r="A12" s="75" t="s">
        <v>11</v>
      </c>
      <c r="B12" s="178">
        <v>7</v>
      </c>
      <c r="C12" s="178">
        <v>3</v>
      </c>
      <c r="D12" s="179">
        <f t="shared" si="0"/>
        <v>-0.5714285714285714</v>
      </c>
      <c r="E12" s="178">
        <v>16</v>
      </c>
      <c r="F12" s="178">
        <v>4</v>
      </c>
      <c r="G12" s="179">
        <f t="shared" si="1"/>
        <v>-0.75</v>
      </c>
      <c r="H12" s="178">
        <v>164</v>
      </c>
      <c r="I12" s="178">
        <v>124</v>
      </c>
      <c r="J12" s="179">
        <f t="shared" si="2"/>
        <v>-0.24390243902439024</v>
      </c>
      <c r="K12" s="178">
        <f t="shared" si="3"/>
        <v>187</v>
      </c>
      <c r="L12" s="178">
        <f t="shared" si="3"/>
        <v>131</v>
      </c>
      <c r="M12" s="180">
        <f t="shared" si="4"/>
        <v>-0.29946524064171121</v>
      </c>
    </row>
    <row r="13" spans="1:13" x14ac:dyDescent="0.3">
      <c r="A13" s="75" t="s">
        <v>12</v>
      </c>
      <c r="B13" s="178">
        <v>3</v>
      </c>
      <c r="C13" s="178">
        <v>0</v>
      </c>
      <c r="D13" s="179">
        <f t="shared" si="0"/>
        <v>-1</v>
      </c>
      <c r="E13" s="178">
        <v>8</v>
      </c>
      <c r="F13" s="178">
        <v>4</v>
      </c>
      <c r="G13" s="179">
        <f t="shared" si="1"/>
        <v>-0.5</v>
      </c>
      <c r="H13" s="178">
        <v>38</v>
      </c>
      <c r="I13" s="178">
        <v>27</v>
      </c>
      <c r="J13" s="179">
        <f t="shared" si="2"/>
        <v>-0.28947368421052633</v>
      </c>
      <c r="K13" s="178">
        <f t="shared" si="3"/>
        <v>49</v>
      </c>
      <c r="L13" s="178">
        <f t="shared" si="3"/>
        <v>31</v>
      </c>
      <c r="M13" s="180">
        <f t="shared" si="4"/>
        <v>-0.36734693877551017</v>
      </c>
    </row>
    <row r="14" spans="1:13" x14ac:dyDescent="0.3">
      <c r="A14" s="75" t="s">
        <v>5</v>
      </c>
      <c r="B14" s="178">
        <v>11</v>
      </c>
      <c r="C14" s="178">
        <v>9</v>
      </c>
      <c r="D14" s="179">
        <f t="shared" si="0"/>
        <v>-0.18181818181818177</v>
      </c>
      <c r="E14" s="178">
        <v>27</v>
      </c>
      <c r="F14" s="178">
        <v>22</v>
      </c>
      <c r="G14" s="179">
        <f t="shared" si="1"/>
        <v>-0.18518518518518523</v>
      </c>
      <c r="H14" s="178">
        <v>242</v>
      </c>
      <c r="I14" s="178">
        <v>161</v>
      </c>
      <c r="J14" s="179">
        <f t="shared" si="2"/>
        <v>-0.33471074380165289</v>
      </c>
      <c r="K14" s="178">
        <f t="shared" si="3"/>
        <v>280</v>
      </c>
      <c r="L14" s="178">
        <f t="shared" si="3"/>
        <v>192</v>
      </c>
      <c r="M14" s="180">
        <f t="shared" si="4"/>
        <v>-0.31428571428571428</v>
      </c>
    </row>
    <row r="15" spans="1:13" x14ac:dyDescent="0.3">
      <c r="A15" s="75" t="s">
        <v>13</v>
      </c>
      <c r="B15" s="178">
        <v>1</v>
      </c>
      <c r="C15" s="178">
        <v>1</v>
      </c>
      <c r="D15" s="179">
        <f t="shared" si="0"/>
        <v>0</v>
      </c>
      <c r="E15" s="178">
        <v>6</v>
      </c>
      <c r="F15" s="178">
        <v>5</v>
      </c>
      <c r="G15" s="179">
        <f t="shared" si="1"/>
        <v>-0.16666666666666663</v>
      </c>
      <c r="H15" s="178">
        <v>43</v>
      </c>
      <c r="I15" s="178">
        <v>21</v>
      </c>
      <c r="J15" s="179">
        <f t="shared" si="2"/>
        <v>-0.51162790697674421</v>
      </c>
      <c r="K15" s="178">
        <f t="shared" si="3"/>
        <v>50</v>
      </c>
      <c r="L15" s="178">
        <f t="shared" si="3"/>
        <v>27</v>
      </c>
      <c r="M15" s="180">
        <f t="shared" si="4"/>
        <v>-0.45999999999999996</v>
      </c>
    </row>
    <row r="16" spans="1:13" x14ac:dyDescent="0.3">
      <c r="A16" s="75" t="s">
        <v>14</v>
      </c>
      <c r="B16" s="178">
        <v>11</v>
      </c>
      <c r="C16" s="178">
        <v>7</v>
      </c>
      <c r="D16" s="179">
        <f t="shared" si="0"/>
        <v>-0.36363636363636365</v>
      </c>
      <c r="E16" s="178">
        <v>18</v>
      </c>
      <c r="F16" s="178">
        <v>6</v>
      </c>
      <c r="G16" s="179">
        <f t="shared" si="1"/>
        <v>-0.66666666666666674</v>
      </c>
      <c r="H16" s="178">
        <v>184</v>
      </c>
      <c r="I16" s="178">
        <v>101</v>
      </c>
      <c r="J16" s="179">
        <f t="shared" si="2"/>
        <v>-0.45108695652173914</v>
      </c>
      <c r="K16" s="178">
        <f t="shared" si="3"/>
        <v>213</v>
      </c>
      <c r="L16" s="178">
        <f t="shared" si="3"/>
        <v>114</v>
      </c>
      <c r="M16" s="180">
        <f t="shared" si="4"/>
        <v>-0.46478873239436624</v>
      </c>
    </row>
    <row r="17" spans="1:13" x14ac:dyDescent="0.3">
      <c r="A17" s="75" t="s">
        <v>3</v>
      </c>
      <c r="B17" s="178">
        <v>25</v>
      </c>
      <c r="C17" s="178">
        <v>25</v>
      </c>
      <c r="D17" s="179">
        <f t="shared" si="0"/>
        <v>0</v>
      </c>
      <c r="E17" s="178">
        <v>103</v>
      </c>
      <c r="F17" s="178">
        <v>61</v>
      </c>
      <c r="G17" s="179">
        <f t="shared" si="1"/>
        <v>-0.40776699029126218</v>
      </c>
      <c r="H17" s="178">
        <v>1615</v>
      </c>
      <c r="I17" s="178">
        <v>947</v>
      </c>
      <c r="J17" s="179">
        <f t="shared" si="2"/>
        <v>-0.41362229102167181</v>
      </c>
      <c r="K17" s="178">
        <f t="shared" si="3"/>
        <v>1743</v>
      </c>
      <c r="L17" s="178">
        <f t="shared" si="3"/>
        <v>1033</v>
      </c>
      <c r="M17" s="180">
        <f t="shared" si="4"/>
        <v>-0.40734366035570857</v>
      </c>
    </row>
    <row r="18" spans="1:13" x14ac:dyDescent="0.3">
      <c r="A18" s="75" t="s">
        <v>15</v>
      </c>
      <c r="B18" s="178">
        <v>1</v>
      </c>
      <c r="C18" s="178">
        <v>2</v>
      </c>
      <c r="D18" s="179">
        <f t="shared" si="0"/>
        <v>1</v>
      </c>
      <c r="E18" s="178">
        <v>5</v>
      </c>
      <c r="F18" s="178">
        <v>5</v>
      </c>
      <c r="G18" s="179">
        <f t="shared" si="1"/>
        <v>0</v>
      </c>
      <c r="H18" s="178">
        <v>27</v>
      </c>
      <c r="I18" s="178">
        <v>27</v>
      </c>
      <c r="J18" s="179">
        <f t="shared" si="2"/>
        <v>0</v>
      </c>
      <c r="K18" s="178">
        <f t="shared" si="3"/>
        <v>33</v>
      </c>
      <c r="L18" s="178">
        <f t="shared" si="3"/>
        <v>34</v>
      </c>
      <c r="M18" s="180">
        <f t="shared" si="4"/>
        <v>3.0303030303030276E-2</v>
      </c>
    </row>
    <row r="19" spans="1:13" x14ac:dyDescent="0.3">
      <c r="A19" s="75" t="s">
        <v>4</v>
      </c>
      <c r="B19" s="178">
        <v>26</v>
      </c>
      <c r="C19" s="178">
        <v>18</v>
      </c>
      <c r="D19" s="179">
        <f t="shared" si="0"/>
        <v>-0.30769230769230771</v>
      </c>
      <c r="E19" s="178">
        <v>43</v>
      </c>
      <c r="F19" s="178">
        <v>28</v>
      </c>
      <c r="G19" s="179">
        <f t="shared" si="1"/>
        <v>-0.34883720930232553</v>
      </c>
      <c r="H19" s="178">
        <v>1093</v>
      </c>
      <c r="I19" s="178">
        <v>754</v>
      </c>
      <c r="J19" s="179">
        <f t="shared" si="2"/>
        <v>-0.31015553522415373</v>
      </c>
      <c r="K19" s="178">
        <f t="shared" si="3"/>
        <v>1162</v>
      </c>
      <c r="L19" s="178">
        <f t="shared" si="3"/>
        <v>800</v>
      </c>
      <c r="M19" s="180">
        <f t="shared" si="4"/>
        <v>-0.31153184165232362</v>
      </c>
    </row>
    <row r="20" spans="1:13" x14ac:dyDescent="0.3">
      <c r="A20" s="75" t="s">
        <v>16</v>
      </c>
      <c r="B20" s="178">
        <v>5</v>
      </c>
      <c r="C20" s="178">
        <v>3</v>
      </c>
      <c r="D20" s="179">
        <f t="shared" si="0"/>
        <v>-0.4</v>
      </c>
      <c r="E20" s="178">
        <v>24</v>
      </c>
      <c r="F20" s="178">
        <v>16</v>
      </c>
      <c r="G20" s="179">
        <f t="shared" si="1"/>
        <v>-0.33333333333333337</v>
      </c>
      <c r="H20" s="178">
        <v>152</v>
      </c>
      <c r="I20" s="178">
        <v>83</v>
      </c>
      <c r="J20" s="179">
        <f t="shared" si="2"/>
        <v>-0.45394736842105265</v>
      </c>
      <c r="K20" s="178">
        <f t="shared" si="3"/>
        <v>181</v>
      </c>
      <c r="L20" s="178">
        <f t="shared" si="3"/>
        <v>102</v>
      </c>
      <c r="M20" s="180">
        <f t="shared" si="4"/>
        <v>-0.43646408839779005</v>
      </c>
    </row>
    <row r="21" spans="1:13" x14ac:dyDescent="0.3">
      <c r="A21" s="75" t="s">
        <v>17</v>
      </c>
      <c r="B21" s="178">
        <v>7</v>
      </c>
      <c r="C21" s="178">
        <v>5</v>
      </c>
      <c r="D21" s="179">
        <f t="shared" si="0"/>
        <v>-0.2857142857142857</v>
      </c>
      <c r="E21" s="178">
        <v>29</v>
      </c>
      <c r="F21" s="178">
        <v>29</v>
      </c>
      <c r="G21" s="179">
        <f t="shared" si="1"/>
        <v>0</v>
      </c>
      <c r="H21" s="178">
        <v>455</v>
      </c>
      <c r="I21" s="178">
        <v>313</v>
      </c>
      <c r="J21" s="179">
        <f t="shared" si="2"/>
        <v>-0.31208791208791209</v>
      </c>
      <c r="K21" s="178">
        <f t="shared" si="3"/>
        <v>491</v>
      </c>
      <c r="L21" s="178">
        <f t="shared" si="3"/>
        <v>347</v>
      </c>
      <c r="M21" s="180">
        <f t="shared" si="4"/>
        <v>-0.29327902240325865</v>
      </c>
    </row>
    <row r="22" spans="1:13" x14ac:dyDescent="0.3">
      <c r="A22" s="75" t="s">
        <v>106</v>
      </c>
      <c r="B22" s="178">
        <v>8</v>
      </c>
      <c r="C22" s="178">
        <v>2</v>
      </c>
      <c r="D22" s="179">
        <f t="shared" si="0"/>
        <v>-0.75</v>
      </c>
      <c r="E22" s="178">
        <v>9</v>
      </c>
      <c r="F22" s="178">
        <v>5</v>
      </c>
      <c r="G22" s="179">
        <f t="shared" si="1"/>
        <v>-0.44444444444444442</v>
      </c>
      <c r="H22" s="178">
        <v>94</v>
      </c>
      <c r="I22" s="178">
        <v>46</v>
      </c>
      <c r="J22" s="179">
        <f t="shared" si="2"/>
        <v>-0.5106382978723405</v>
      </c>
      <c r="K22" s="178">
        <f t="shared" si="3"/>
        <v>111</v>
      </c>
      <c r="L22" s="178">
        <f t="shared" si="3"/>
        <v>53</v>
      </c>
      <c r="M22" s="180">
        <f t="shared" si="4"/>
        <v>-0.52252252252252251</v>
      </c>
    </row>
    <row r="23" spans="1:13" x14ac:dyDescent="0.3">
      <c r="A23" s="75" t="s">
        <v>18</v>
      </c>
      <c r="B23" s="178">
        <v>5</v>
      </c>
      <c r="C23" s="178">
        <v>2</v>
      </c>
      <c r="D23" s="179">
        <f t="shared" si="0"/>
        <v>-0.6</v>
      </c>
      <c r="E23" s="178">
        <v>13</v>
      </c>
      <c r="F23" s="178">
        <v>8</v>
      </c>
      <c r="G23" s="179">
        <f t="shared" si="1"/>
        <v>-0.38461538461538458</v>
      </c>
      <c r="H23" s="178">
        <v>80</v>
      </c>
      <c r="I23" s="178">
        <v>59</v>
      </c>
      <c r="J23" s="179">
        <f t="shared" si="2"/>
        <v>-0.26249999999999996</v>
      </c>
      <c r="K23" s="178">
        <f t="shared" si="3"/>
        <v>98</v>
      </c>
      <c r="L23" s="178">
        <f t="shared" si="3"/>
        <v>69</v>
      </c>
      <c r="M23" s="180">
        <f t="shared" si="4"/>
        <v>-0.29591836734693877</v>
      </c>
    </row>
    <row r="24" spans="1:13" x14ac:dyDescent="0.3">
      <c r="A24" s="75" t="s">
        <v>19</v>
      </c>
      <c r="B24" s="178">
        <v>4</v>
      </c>
      <c r="C24" s="178">
        <v>4</v>
      </c>
      <c r="D24" s="179">
        <f t="shared" si="0"/>
        <v>0</v>
      </c>
      <c r="E24" s="178">
        <v>16</v>
      </c>
      <c r="F24" s="178">
        <v>8</v>
      </c>
      <c r="G24" s="179">
        <f t="shared" si="1"/>
        <v>-0.5</v>
      </c>
      <c r="H24" s="178">
        <v>148</v>
      </c>
      <c r="I24" s="178">
        <v>92</v>
      </c>
      <c r="J24" s="179">
        <f t="shared" si="2"/>
        <v>-0.3783783783783784</v>
      </c>
      <c r="K24" s="178">
        <f t="shared" si="3"/>
        <v>168</v>
      </c>
      <c r="L24" s="178">
        <f t="shared" si="3"/>
        <v>104</v>
      </c>
      <c r="M24" s="180">
        <f t="shared" si="4"/>
        <v>-0.38095238095238093</v>
      </c>
    </row>
    <row r="25" spans="1:13" x14ac:dyDescent="0.3">
      <c r="A25" s="75" t="s">
        <v>107</v>
      </c>
      <c r="B25" s="178">
        <v>5</v>
      </c>
      <c r="C25" s="178">
        <v>5</v>
      </c>
      <c r="D25" s="179">
        <f t="shared" si="0"/>
        <v>0</v>
      </c>
      <c r="E25" s="178">
        <v>24</v>
      </c>
      <c r="F25" s="178">
        <v>11</v>
      </c>
      <c r="G25" s="179">
        <f t="shared" si="1"/>
        <v>-0.54166666666666674</v>
      </c>
      <c r="H25" s="178">
        <v>77</v>
      </c>
      <c r="I25" s="178">
        <v>40</v>
      </c>
      <c r="J25" s="179">
        <f t="shared" si="2"/>
        <v>-0.48051948051948057</v>
      </c>
      <c r="K25" s="178">
        <f t="shared" si="3"/>
        <v>106</v>
      </c>
      <c r="L25" s="178">
        <f t="shared" si="3"/>
        <v>56</v>
      </c>
      <c r="M25" s="180">
        <f t="shared" si="4"/>
        <v>-0.47169811320754718</v>
      </c>
    </row>
    <row r="26" spans="1:13" x14ac:dyDescent="0.3">
      <c r="A26" s="75" t="s">
        <v>108</v>
      </c>
      <c r="B26" s="178">
        <v>1</v>
      </c>
      <c r="C26" s="178">
        <v>3</v>
      </c>
      <c r="D26" s="179">
        <f t="shared" si="0"/>
        <v>2</v>
      </c>
      <c r="E26" s="178">
        <v>17</v>
      </c>
      <c r="F26" s="178">
        <v>17</v>
      </c>
      <c r="G26" s="179">
        <f t="shared" si="1"/>
        <v>0</v>
      </c>
      <c r="H26" s="178">
        <v>134</v>
      </c>
      <c r="I26" s="178">
        <v>89</v>
      </c>
      <c r="J26" s="179">
        <f t="shared" si="2"/>
        <v>-0.33582089552238803</v>
      </c>
      <c r="K26" s="178">
        <f t="shared" si="3"/>
        <v>152</v>
      </c>
      <c r="L26" s="178">
        <f t="shared" si="3"/>
        <v>109</v>
      </c>
      <c r="M26" s="180">
        <f t="shared" si="4"/>
        <v>-0.28289473684210531</v>
      </c>
    </row>
    <row r="27" spans="1:13" ht="15" thickBot="1" x14ac:dyDescent="0.35">
      <c r="A27" s="76" t="s">
        <v>0</v>
      </c>
      <c r="B27" s="182">
        <v>140</v>
      </c>
      <c r="C27" s="182">
        <v>101</v>
      </c>
      <c r="D27" s="183">
        <v>-0.27857142857142858</v>
      </c>
      <c r="E27" s="182">
        <v>450</v>
      </c>
      <c r="F27" s="182">
        <v>291</v>
      </c>
      <c r="G27" s="183">
        <v>-0.35333333333333339</v>
      </c>
      <c r="H27" s="182">
        <v>5391</v>
      </c>
      <c r="I27" s="182">
        <v>3484</v>
      </c>
      <c r="J27" s="183">
        <v>-0.35373771099981455</v>
      </c>
      <c r="K27" s="182">
        <v>5981</v>
      </c>
      <c r="L27" s="182">
        <v>3876</v>
      </c>
      <c r="M27" s="184">
        <v>-0.3519478348102324</v>
      </c>
    </row>
    <row r="28" spans="1:13" ht="15" thickTop="1" x14ac:dyDescent="0.3"/>
  </sheetData>
  <sheetProtection algorithmName="SHA-512" hashValue="umDC3HEIjhtf0O+HfBSrmQLHqFDluIgtkieS4hDIzUSesJ7f4zdSMn8WtPeqgO0sHviDsHFfpuUy44rYd8pFNg==" saltValue="STfXoS5yV7vLy2gxHwQhHQ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DCC8-C1F8-415C-8674-34F9592E2E51}">
  <dimension ref="A1:M21"/>
  <sheetViews>
    <sheetView showGridLines="0" workbookViewId="0"/>
  </sheetViews>
  <sheetFormatPr defaultRowHeight="14.4" x14ac:dyDescent="0.3"/>
  <cols>
    <col min="1" max="1" width="47.44140625" customWidth="1"/>
  </cols>
  <sheetData>
    <row r="1" spans="1:13" x14ac:dyDescent="0.3">
      <c r="A1" s="210" t="s">
        <v>271</v>
      </c>
      <c r="B1" s="103"/>
      <c r="C1" s="103"/>
      <c r="D1" s="103"/>
      <c r="E1" s="103"/>
      <c r="F1" s="103"/>
    </row>
    <row r="3" spans="1:13" ht="15" thickBot="1" x14ac:dyDescent="0.35"/>
    <row r="4" spans="1:13" ht="15.6" thickTop="1" thickBot="1" x14ac:dyDescent="0.35">
      <c r="A4" s="308" t="s">
        <v>208</v>
      </c>
      <c r="B4" s="321" t="s">
        <v>53</v>
      </c>
      <c r="C4" s="321"/>
      <c r="D4" s="321"/>
      <c r="E4" s="321" t="s">
        <v>54</v>
      </c>
      <c r="F4" s="321"/>
      <c r="G4" s="321"/>
      <c r="H4" s="321" t="s">
        <v>55</v>
      </c>
      <c r="I4" s="321"/>
      <c r="J4" s="321"/>
      <c r="K4" s="305" t="s">
        <v>159</v>
      </c>
      <c r="L4" s="305"/>
      <c r="M4" s="305"/>
    </row>
    <row r="5" spans="1:13" x14ac:dyDescent="0.3">
      <c r="A5" s="309"/>
      <c r="B5" s="319">
        <v>2019</v>
      </c>
      <c r="C5" s="319">
        <v>2020</v>
      </c>
      <c r="D5" s="185" t="s">
        <v>136</v>
      </c>
      <c r="E5" s="319">
        <v>2019</v>
      </c>
      <c r="F5" s="319">
        <v>2020</v>
      </c>
      <c r="G5" s="185" t="s">
        <v>136</v>
      </c>
      <c r="H5" s="319">
        <v>2019</v>
      </c>
      <c r="I5" s="319">
        <v>2020</v>
      </c>
      <c r="J5" s="185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20"/>
      <c r="C6" s="320"/>
      <c r="D6" s="186" t="s">
        <v>137</v>
      </c>
      <c r="E6" s="320"/>
      <c r="F6" s="320"/>
      <c r="G6" s="186" t="s">
        <v>137</v>
      </c>
      <c r="H6" s="320"/>
      <c r="I6" s="320"/>
      <c r="J6" s="186" t="s">
        <v>137</v>
      </c>
      <c r="K6" s="313"/>
      <c r="L6" s="313"/>
      <c r="M6" s="78" t="s">
        <v>137</v>
      </c>
    </row>
    <row r="7" spans="1:13" ht="15" thickTop="1" x14ac:dyDescent="0.3">
      <c r="A7" s="75" t="s">
        <v>196</v>
      </c>
      <c r="B7" s="175">
        <v>48</v>
      </c>
      <c r="C7" s="175">
        <v>29</v>
      </c>
      <c r="D7" s="176">
        <f>(C7/B7)-1</f>
        <v>-0.39583333333333337</v>
      </c>
      <c r="E7" s="178">
        <v>78</v>
      </c>
      <c r="F7" s="178">
        <v>44</v>
      </c>
      <c r="G7" s="179">
        <f>(F7/E7)-1</f>
        <v>-0.4358974358974359</v>
      </c>
      <c r="H7" s="175">
        <v>585</v>
      </c>
      <c r="I7" s="175">
        <v>415</v>
      </c>
      <c r="J7" s="176">
        <f>(I7/H7)-1</f>
        <v>-0.29059829059829057</v>
      </c>
      <c r="K7" s="30">
        <f>B7+E7+H7</f>
        <v>711</v>
      </c>
      <c r="L7" s="30">
        <f>C7+F7+I7</f>
        <v>488</v>
      </c>
      <c r="M7" s="98">
        <f>(L7/K7)-1</f>
        <v>-0.31364275668073138</v>
      </c>
    </row>
    <row r="8" spans="1:13" x14ac:dyDescent="0.3">
      <c r="A8" s="75" t="s">
        <v>197</v>
      </c>
      <c r="B8" s="178">
        <v>21</v>
      </c>
      <c r="C8" s="178">
        <v>18</v>
      </c>
      <c r="D8" s="179">
        <f t="shared" ref="D8:D19" si="0">(C8/B8)-1</f>
        <v>-0.1428571428571429</v>
      </c>
      <c r="E8" s="178">
        <v>145</v>
      </c>
      <c r="F8" s="178">
        <v>95</v>
      </c>
      <c r="G8" s="179">
        <f t="shared" ref="G8:G20" si="1">(F8/E8)-1</f>
        <v>-0.34482758620689657</v>
      </c>
      <c r="H8" s="178">
        <v>2481</v>
      </c>
      <c r="I8" s="178">
        <v>1528</v>
      </c>
      <c r="J8" s="179">
        <f t="shared" ref="J8:J20" si="2">(I8/H8)-1</f>
        <v>-0.3841193067311568</v>
      </c>
      <c r="K8" s="36">
        <f>B8+E8+H8</f>
        <v>2647</v>
      </c>
      <c r="L8" s="36">
        <f t="shared" ref="L8:L17" si="3">C8+F8+I8</f>
        <v>1641</v>
      </c>
      <c r="M8" s="32">
        <f t="shared" ref="M8:M20" si="4">(L8/K8)-1</f>
        <v>-0.3800528900642236</v>
      </c>
    </row>
    <row r="9" spans="1:13" x14ac:dyDescent="0.3">
      <c r="A9" s="75" t="s">
        <v>198</v>
      </c>
      <c r="B9" s="178">
        <v>22</v>
      </c>
      <c r="C9" s="178">
        <v>17</v>
      </c>
      <c r="D9" s="179">
        <f t="shared" si="0"/>
        <v>-0.22727272727272729</v>
      </c>
      <c r="E9" s="178">
        <v>40</v>
      </c>
      <c r="F9" s="178">
        <v>29</v>
      </c>
      <c r="G9" s="179">
        <f t="shared" si="1"/>
        <v>-0.27500000000000002</v>
      </c>
      <c r="H9" s="178">
        <v>487</v>
      </c>
      <c r="I9" s="178">
        <v>365</v>
      </c>
      <c r="J9" s="179">
        <f t="shared" si="2"/>
        <v>-0.25051334702258732</v>
      </c>
      <c r="K9" s="36">
        <f t="shared" ref="K9:K19" si="5">B9+E9+H9</f>
        <v>549</v>
      </c>
      <c r="L9" s="36">
        <f t="shared" si="3"/>
        <v>411</v>
      </c>
      <c r="M9" s="32">
        <f t="shared" si="4"/>
        <v>-0.25136612021857918</v>
      </c>
    </row>
    <row r="10" spans="1:13" ht="20.399999999999999" x14ac:dyDescent="0.3">
      <c r="A10" s="75" t="s">
        <v>199</v>
      </c>
      <c r="B10" s="178">
        <v>19</v>
      </c>
      <c r="C10" s="178">
        <v>13</v>
      </c>
      <c r="D10" s="179">
        <f t="shared" si="0"/>
        <v>-0.31578947368421051</v>
      </c>
      <c r="E10" s="178">
        <v>55</v>
      </c>
      <c r="F10" s="178">
        <v>30</v>
      </c>
      <c r="G10" s="179">
        <f t="shared" si="1"/>
        <v>-0.45454545454545459</v>
      </c>
      <c r="H10" s="178">
        <v>401</v>
      </c>
      <c r="I10" s="178">
        <v>252</v>
      </c>
      <c r="J10" s="179">
        <f t="shared" si="2"/>
        <v>-0.37157107231920194</v>
      </c>
      <c r="K10" s="36">
        <f t="shared" si="5"/>
        <v>475</v>
      </c>
      <c r="L10" s="36">
        <f t="shared" si="3"/>
        <v>295</v>
      </c>
      <c r="M10" s="32">
        <f t="shared" si="4"/>
        <v>-0.37894736842105259</v>
      </c>
    </row>
    <row r="11" spans="1:13" ht="20.399999999999999" x14ac:dyDescent="0.3">
      <c r="A11" s="75" t="s">
        <v>200</v>
      </c>
      <c r="B11" s="178">
        <v>8</v>
      </c>
      <c r="C11" s="178">
        <v>7</v>
      </c>
      <c r="D11" s="179">
        <f t="shared" si="0"/>
        <v>-0.125</v>
      </c>
      <c r="E11" s="178">
        <v>44</v>
      </c>
      <c r="F11" s="178">
        <v>39</v>
      </c>
      <c r="G11" s="179">
        <f t="shared" si="1"/>
        <v>-0.11363636363636365</v>
      </c>
      <c r="H11" s="178">
        <v>541</v>
      </c>
      <c r="I11" s="178">
        <v>356</v>
      </c>
      <c r="J11" s="179">
        <f t="shared" si="2"/>
        <v>-0.34195933456561922</v>
      </c>
      <c r="K11" s="36">
        <f t="shared" si="5"/>
        <v>593</v>
      </c>
      <c r="L11" s="36">
        <f t="shared" si="3"/>
        <v>402</v>
      </c>
      <c r="M11" s="32">
        <f t="shared" si="4"/>
        <v>-0.32209106239460372</v>
      </c>
    </row>
    <row r="12" spans="1:13" x14ac:dyDescent="0.3">
      <c r="A12" s="75" t="s">
        <v>201</v>
      </c>
      <c r="B12" s="178">
        <v>3</v>
      </c>
      <c r="C12" s="178">
        <v>4</v>
      </c>
      <c r="D12" s="179">
        <f t="shared" si="0"/>
        <v>0.33333333333333326</v>
      </c>
      <c r="E12" s="178">
        <v>17</v>
      </c>
      <c r="F12" s="178">
        <v>9</v>
      </c>
      <c r="G12" s="179">
        <f t="shared" si="1"/>
        <v>-0.47058823529411764</v>
      </c>
      <c r="H12" s="178">
        <v>153</v>
      </c>
      <c r="I12" s="178">
        <v>97</v>
      </c>
      <c r="J12" s="179">
        <f t="shared" si="2"/>
        <v>-0.36601307189542487</v>
      </c>
      <c r="K12" s="36">
        <f t="shared" si="5"/>
        <v>173</v>
      </c>
      <c r="L12" s="36">
        <f t="shared" si="3"/>
        <v>110</v>
      </c>
      <c r="M12" s="32">
        <f t="shared" si="4"/>
        <v>-0.36416184971098264</v>
      </c>
    </row>
    <row r="13" spans="1:13" ht="20.399999999999999" x14ac:dyDescent="0.3">
      <c r="A13" s="75" t="s">
        <v>202</v>
      </c>
      <c r="B13" s="178">
        <v>2</v>
      </c>
      <c r="C13" s="178">
        <v>3</v>
      </c>
      <c r="D13" s="179">
        <f t="shared" si="0"/>
        <v>0.5</v>
      </c>
      <c r="E13" s="178">
        <v>6</v>
      </c>
      <c r="F13" s="178">
        <v>4</v>
      </c>
      <c r="G13" s="179">
        <f t="shared" si="1"/>
        <v>-0.33333333333333337</v>
      </c>
      <c r="H13" s="178">
        <v>111</v>
      </c>
      <c r="I13" s="178">
        <v>54</v>
      </c>
      <c r="J13" s="179">
        <f t="shared" si="2"/>
        <v>-0.51351351351351349</v>
      </c>
      <c r="K13" s="36">
        <f t="shared" si="5"/>
        <v>119</v>
      </c>
      <c r="L13" s="36">
        <f t="shared" si="3"/>
        <v>61</v>
      </c>
      <c r="M13" s="32">
        <f t="shared" si="4"/>
        <v>-0.48739495798319332</v>
      </c>
    </row>
    <row r="14" spans="1:13" x14ac:dyDescent="0.3">
      <c r="A14" s="75" t="s">
        <v>203</v>
      </c>
      <c r="B14" s="178">
        <v>1</v>
      </c>
      <c r="C14" s="178">
        <v>3</v>
      </c>
      <c r="D14" s="179">
        <f t="shared" si="0"/>
        <v>2</v>
      </c>
      <c r="E14" s="178">
        <v>8</v>
      </c>
      <c r="F14" s="178">
        <v>3</v>
      </c>
      <c r="G14" s="179">
        <f t="shared" si="1"/>
        <v>-0.625</v>
      </c>
      <c r="H14" s="178">
        <v>68</v>
      </c>
      <c r="I14" s="178">
        <v>51</v>
      </c>
      <c r="J14" s="179">
        <f t="shared" si="2"/>
        <v>-0.25</v>
      </c>
      <c r="K14" s="36">
        <f t="shared" si="5"/>
        <v>77</v>
      </c>
      <c r="L14" s="36">
        <f t="shared" si="3"/>
        <v>57</v>
      </c>
      <c r="M14" s="32">
        <f t="shared" si="4"/>
        <v>-0.25974025974025972</v>
      </c>
    </row>
    <row r="15" spans="1:13" x14ac:dyDescent="0.3">
      <c r="A15" s="75" t="s">
        <v>204</v>
      </c>
      <c r="B15" s="178">
        <v>1</v>
      </c>
      <c r="C15" s="178">
        <v>2</v>
      </c>
      <c r="D15" s="179">
        <f t="shared" si="0"/>
        <v>1</v>
      </c>
      <c r="E15" s="178">
        <v>4</v>
      </c>
      <c r="F15" s="178">
        <v>1</v>
      </c>
      <c r="G15" s="179">
        <f t="shared" si="1"/>
        <v>-0.75</v>
      </c>
      <c r="H15" s="178">
        <v>49</v>
      </c>
      <c r="I15" s="178">
        <v>44</v>
      </c>
      <c r="J15" s="179">
        <f t="shared" si="2"/>
        <v>-0.10204081632653061</v>
      </c>
      <c r="K15" s="36">
        <f t="shared" si="5"/>
        <v>54</v>
      </c>
      <c r="L15" s="36">
        <f t="shared" si="3"/>
        <v>47</v>
      </c>
      <c r="M15" s="32">
        <f t="shared" si="4"/>
        <v>-0.12962962962962965</v>
      </c>
    </row>
    <row r="16" spans="1:13" x14ac:dyDescent="0.3">
      <c r="A16" s="75" t="s">
        <v>205</v>
      </c>
      <c r="B16" s="178">
        <v>6</v>
      </c>
      <c r="C16" s="178">
        <v>2</v>
      </c>
      <c r="D16" s="179">
        <f t="shared" si="0"/>
        <v>-0.66666666666666674</v>
      </c>
      <c r="E16" s="178">
        <v>14</v>
      </c>
      <c r="F16" s="178">
        <v>14</v>
      </c>
      <c r="G16" s="179">
        <f t="shared" si="1"/>
        <v>0</v>
      </c>
      <c r="H16" s="178">
        <v>131</v>
      </c>
      <c r="I16" s="178">
        <v>123</v>
      </c>
      <c r="J16" s="179">
        <f t="shared" si="2"/>
        <v>-6.1068702290076327E-2</v>
      </c>
      <c r="K16" s="36">
        <f t="shared" si="5"/>
        <v>151</v>
      </c>
      <c r="L16" s="36">
        <f t="shared" si="3"/>
        <v>139</v>
      </c>
      <c r="M16" s="32">
        <f t="shared" si="4"/>
        <v>-7.9470198675496651E-2</v>
      </c>
    </row>
    <row r="17" spans="1:13" x14ac:dyDescent="0.3">
      <c r="A17" s="75" t="s">
        <v>206</v>
      </c>
      <c r="B17" s="178">
        <v>1</v>
      </c>
      <c r="C17" s="178">
        <v>1</v>
      </c>
      <c r="D17" s="179">
        <f t="shared" si="0"/>
        <v>0</v>
      </c>
      <c r="E17" s="178">
        <v>9</v>
      </c>
      <c r="F17" s="178">
        <v>5</v>
      </c>
      <c r="G17" s="179">
        <f t="shared" si="1"/>
        <v>-0.44444444444444442</v>
      </c>
      <c r="H17" s="178">
        <v>59</v>
      </c>
      <c r="I17" s="178">
        <v>41</v>
      </c>
      <c r="J17" s="179">
        <f t="shared" si="2"/>
        <v>-0.30508474576271183</v>
      </c>
      <c r="K17" s="36">
        <f t="shared" si="5"/>
        <v>69</v>
      </c>
      <c r="L17" s="36">
        <f t="shared" si="3"/>
        <v>47</v>
      </c>
      <c r="M17" s="32">
        <f t="shared" si="4"/>
        <v>-0.3188405797101449</v>
      </c>
    </row>
    <row r="18" spans="1:13" x14ac:dyDescent="0.3">
      <c r="A18" s="75" t="s">
        <v>207</v>
      </c>
      <c r="B18" s="178">
        <v>7</v>
      </c>
      <c r="C18" s="178">
        <v>1</v>
      </c>
      <c r="D18" s="179">
        <f t="shared" si="0"/>
        <v>-0.85714285714285721</v>
      </c>
      <c r="E18" s="178">
        <v>30</v>
      </c>
      <c r="F18" s="178">
        <v>18</v>
      </c>
      <c r="G18" s="179">
        <f t="shared" si="1"/>
        <v>-0.4</v>
      </c>
      <c r="H18" s="178">
        <v>297</v>
      </c>
      <c r="I18" s="178">
        <v>140</v>
      </c>
      <c r="J18" s="179">
        <f t="shared" si="2"/>
        <v>-0.52861952861952854</v>
      </c>
      <c r="K18" s="36">
        <v>334</v>
      </c>
      <c r="L18" s="36">
        <v>159</v>
      </c>
      <c r="M18" s="32">
        <f t="shared" si="4"/>
        <v>-0.5239520958083832</v>
      </c>
    </row>
    <row r="19" spans="1:13" x14ac:dyDescent="0.3">
      <c r="A19" s="75" t="s">
        <v>92</v>
      </c>
      <c r="B19" s="178">
        <v>1</v>
      </c>
      <c r="C19" s="178">
        <v>1</v>
      </c>
      <c r="D19" s="179">
        <f t="shared" si="0"/>
        <v>0</v>
      </c>
      <c r="E19" s="178">
        <v>0</v>
      </c>
      <c r="F19" s="178">
        <v>0</v>
      </c>
      <c r="G19" s="181" t="s">
        <v>83</v>
      </c>
      <c r="H19" s="178">
        <v>28</v>
      </c>
      <c r="I19" s="178">
        <v>18</v>
      </c>
      <c r="J19" s="179">
        <f t="shared" si="2"/>
        <v>-0.3571428571428571</v>
      </c>
      <c r="K19" s="36">
        <f t="shared" si="5"/>
        <v>29</v>
      </c>
      <c r="L19" s="36">
        <f>C19+F19+I19</f>
        <v>19</v>
      </c>
      <c r="M19" s="32">
        <f t="shared" si="4"/>
        <v>-0.34482758620689657</v>
      </c>
    </row>
    <row r="20" spans="1:13" ht="15" thickBot="1" x14ac:dyDescent="0.35">
      <c r="A20" s="76" t="s">
        <v>0</v>
      </c>
      <c r="B20" s="182">
        <f>SUM(B7:B19)</f>
        <v>140</v>
      </c>
      <c r="C20" s="182">
        <f>SUM(C7:C19)</f>
        <v>101</v>
      </c>
      <c r="D20" s="183">
        <f>(C20/B20)-1</f>
        <v>-0.27857142857142858</v>
      </c>
      <c r="E20" s="182">
        <f>SUM(E7:E19)</f>
        <v>450</v>
      </c>
      <c r="F20" s="182">
        <f>SUM(F7:F19)</f>
        <v>291</v>
      </c>
      <c r="G20" s="183">
        <f t="shared" si="1"/>
        <v>-0.35333333333333339</v>
      </c>
      <c r="H20" s="182">
        <f>SUM(H7:H19)</f>
        <v>5391</v>
      </c>
      <c r="I20" s="182">
        <f>SUM(I7:I19)</f>
        <v>3484</v>
      </c>
      <c r="J20" s="183">
        <f t="shared" si="2"/>
        <v>-0.35373771099981455</v>
      </c>
      <c r="K20" s="81">
        <f>SUM(K7:K19)</f>
        <v>5981</v>
      </c>
      <c r="L20" s="81">
        <f>SUM(L7:L19)</f>
        <v>3876</v>
      </c>
      <c r="M20" s="132">
        <f t="shared" si="4"/>
        <v>-0.3519478348102324</v>
      </c>
    </row>
    <row r="21" spans="1:13" ht="15" thickTop="1" x14ac:dyDescent="0.3"/>
  </sheetData>
  <sheetProtection algorithmName="SHA-512" hashValue="AFvRlxg/KfxGo82Ywk298wQqAv0sci628zX3Ix8D41vQkRI5QAen4NZULSpkn+WlWA17VKecTXzSKErHamGNnA==" saltValue="RoEYdVc/y3MnBA4o62XtpQ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4662-64B0-4DF8-AB92-DCE793F8308D}">
  <dimension ref="A1:M10"/>
  <sheetViews>
    <sheetView showGridLines="0" workbookViewId="0"/>
  </sheetViews>
  <sheetFormatPr defaultRowHeight="14.4" x14ac:dyDescent="0.3"/>
  <cols>
    <col min="1" max="1" width="16.21875" customWidth="1"/>
  </cols>
  <sheetData>
    <row r="1" spans="1:13" x14ac:dyDescent="0.3">
      <c r="A1" s="208" t="s">
        <v>319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135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138</v>
      </c>
      <c r="B7" s="38">
        <v>83</v>
      </c>
      <c r="C7" s="35">
        <v>62</v>
      </c>
      <c r="D7" s="39">
        <f>(C7/B7)-1</f>
        <v>-0.25301204819277112</v>
      </c>
      <c r="E7" s="36">
        <v>247</v>
      </c>
      <c r="F7" s="36">
        <v>174</v>
      </c>
      <c r="G7" s="32">
        <f>(F7/E7)-1</f>
        <v>-0.29554655870445345</v>
      </c>
      <c r="H7" s="38">
        <v>2328</v>
      </c>
      <c r="I7" s="35">
        <v>1579</v>
      </c>
      <c r="J7" s="39">
        <f>(I7/H7)-1</f>
        <v>-0.3217353951890034</v>
      </c>
      <c r="K7" s="36">
        <f t="shared" ref="K7:L8" si="0">B7+E7+H7</f>
        <v>2658</v>
      </c>
      <c r="L7" s="36">
        <f t="shared" si="0"/>
        <v>1815</v>
      </c>
      <c r="M7" s="97">
        <f>(L7/K7)-1</f>
        <v>-0.31715575620767489</v>
      </c>
    </row>
    <row r="8" spans="1:13" x14ac:dyDescent="0.3">
      <c r="A8" s="75" t="s">
        <v>139</v>
      </c>
      <c r="B8" s="40">
        <v>57</v>
      </c>
      <c r="C8" s="36">
        <v>39</v>
      </c>
      <c r="D8" s="41">
        <f t="shared" ref="D8:D9" si="1">(C8/B8)-1</f>
        <v>-0.31578947368421051</v>
      </c>
      <c r="E8" s="36">
        <v>203</v>
      </c>
      <c r="F8" s="36">
        <v>117</v>
      </c>
      <c r="G8" s="32">
        <f t="shared" ref="G8:G9" si="2">(F8/E8)-1</f>
        <v>-0.42364532019704437</v>
      </c>
      <c r="H8" s="40">
        <v>3063</v>
      </c>
      <c r="I8" s="36">
        <v>1905</v>
      </c>
      <c r="J8" s="41">
        <f t="shared" ref="J8:J9" si="3">(I8/H8)-1</f>
        <v>-0.37806072477962782</v>
      </c>
      <c r="K8" s="36">
        <f t="shared" si="0"/>
        <v>3323</v>
      </c>
      <c r="L8" s="36">
        <f t="shared" si="0"/>
        <v>2061</v>
      </c>
      <c r="M8" s="97">
        <f t="shared" ref="M8:M9" si="4">(L8/K8)-1</f>
        <v>-0.37977730965994583</v>
      </c>
    </row>
    <row r="9" spans="1:13" ht="15" thickBot="1" x14ac:dyDescent="0.35">
      <c r="A9" s="76" t="s">
        <v>0</v>
      </c>
      <c r="B9" s="135">
        <f>SUM(B7:B8)</f>
        <v>140</v>
      </c>
      <c r="C9" s="81">
        <f>SUM(C7:C8)</f>
        <v>101</v>
      </c>
      <c r="D9" s="136">
        <f t="shared" si="1"/>
        <v>-0.27857142857142858</v>
      </c>
      <c r="E9" s="81">
        <f>SUM(E7:E8)</f>
        <v>450</v>
      </c>
      <c r="F9" s="81">
        <f>SUM(F7:F8)</f>
        <v>291</v>
      </c>
      <c r="G9" s="132">
        <f t="shared" si="2"/>
        <v>-0.35333333333333339</v>
      </c>
      <c r="H9" s="135">
        <f>SUM(H7:H8)</f>
        <v>5391</v>
      </c>
      <c r="I9" s="81">
        <f>SUM(I7:I8)</f>
        <v>3484</v>
      </c>
      <c r="J9" s="136">
        <f t="shared" si="3"/>
        <v>-0.35373771099981455</v>
      </c>
      <c r="K9" s="81">
        <f>SUM(K7:K8)</f>
        <v>5981</v>
      </c>
      <c r="L9" s="81">
        <f>SUM(L7:L8)</f>
        <v>3876</v>
      </c>
      <c r="M9" s="132">
        <f t="shared" si="4"/>
        <v>-0.3519478348102324</v>
      </c>
    </row>
    <row r="10" spans="1:13" ht="15" thickTop="1" x14ac:dyDescent="0.3"/>
  </sheetData>
  <sheetProtection algorithmName="SHA-512" hashValue="ORg0L/kFqWLr1jSYFbEXkdk4kdnus9IKjKLo7eIjnF106XKhdq/kOjdFjnadp5xLB5h+fRpyyLV/WvBHGiDfMw==" saltValue="ZvbkinlIhjuJCbfhM3NK1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F93-9CBA-43FA-9B76-2A5242C6A47F}">
  <dimension ref="A1:M37"/>
  <sheetViews>
    <sheetView showGridLines="0" workbookViewId="0"/>
  </sheetViews>
  <sheetFormatPr defaultRowHeight="14.4" x14ac:dyDescent="0.3"/>
  <cols>
    <col min="1" max="1" width="10.5546875" customWidth="1"/>
  </cols>
  <sheetData>
    <row r="1" spans="1:13" x14ac:dyDescent="0.3">
      <c r="A1" s="208" t="s">
        <v>272</v>
      </c>
      <c r="B1" s="104"/>
      <c r="C1" s="104"/>
      <c r="D1" s="104"/>
      <c r="E1" s="104"/>
      <c r="F1" s="104"/>
      <c r="G1" s="108"/>
    </row>
    <row r="2" spans="1:13" x14ac:dyDescent="0.3">
      <c r="A2" s="95"/>
      <c r="B2" s="95"/>
      <c r="C2" s="95"/>
      <c r="D2" s="95"/>
      <c r="E2" s="95"/>
      <c r="F2" s="95"/>
    </row>
    <row r="3" spans="1:13" ht="15" thickBot="1" x14ac:dyDescent="0.35"/>
    <row r="4" spans="1:13" ht="15.6" thickTop="1" thickBot="1" x14ac:dyDescent="0.35">
      <c r="A4" s="308" t="s">
        <v>140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159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0" t="s">
        <v>141</v>
      </c>
      <c r="B7" s="189">
        <v>4</v>
      </c>
      <c r="C7" s="79">
        <v>0</v>
      </c>
      <c r="D7" s="190">
        <v>-1</v>
      </c>
      <c r="E7" s="79">
        <v>37</v>
      </c>
      <c r="F7" s="79">
        <v>29</v>
      </c>
      <c r="G7" s="82">
        <v>-0.21621621621621623</v>
      </c>
      <c r="H7" s="40">
        <v>594</v>
      </c>
      <c r="I7" s="36">
        <v>341</v>
      </c>
      <c r="J7" s="190">
        <v>-0.42592592592592593</v>
      </c>
      <c r="K7" s="36">
        <v>635</v>
      </c>
      <c r="L7" s="36">
        <v>370</v>
      </c>
      <c r="M7" s="82">
        <v>-0.41732283464566933</v>
      </c>
    </row>
    <row r="8" spans="1:13" x14ac:dyDescent="0.3">
      <c r="A8" s="70" t="s">
        <v>142</v>
      </c>
      <c r="B8" s="189">
        <v>2</v>
      </c>
      <c r="C8" s="79">
        <v>4</v>
      </c>
      <c r="D8" s="190">
        <v>1</v>
      </c>
      <c r="E8" s="79">
        <v>17</v>
      </c>
      <c r="F8" s="79">
        <v>18</v>
      </c>
      <c r="G8" s="82">
        <v>5.8823529411764719E-2</v>
      </c>
      <c r="H8" s="40">
        <v>414</v>
      </c>
      <c r="I8" s="36">
        <v>234</v>
      </c>
      <c r="J8" s="190">
        <v>-0.43478260869565222</v>
      </c>
      <c r="K8" s="36">
        <v>433</v>
      </c>
      <c r="L8" s="36">
        <v>256</v>
      </c>
      <c r="M8" s="82">
        <v>-0.40877598152424943</v>
      </c>
    </row>
    <row r="9" spans="1:13" x14ac:dyDescent="0.3">
      <c r="A9" s="70" t="s">
        <v>143</v>
      </c>
      <c r="B9" s="189">
        <v>4</v>
      </c>
      <c r="C9" s="79">
        <v>2</v>
      </c>
      <c r="D9" s="190">
        <v>-0.5</v>
      </c>
      <c r="E9" s="79">
        <v>23</v>
      </c>
      <c r="F9" s="79">
        <v>12</v>
      </c>
      <c r="G9" s="82">
        <v>-0.47826086956521741</v>
      </c>
      <c r="H9" s="40">
        <v>340</v>
      </c>
      <c r="I9" s="36">
        <v>190</v>
      </c>
      <c r="J9" s="190">
        <v>-0.44117647058823528</v>
      </c>
      <c r="K9" s="36">
        <v>367</v>
      </c>
      <c r="L9" s="36">
        <v>204</v>
      </c>
      <c r="M9" s="82">
        <v>-0.44414168937329701</v>
      </c>
    </row>
    <row r="10" spans="1:13" x14ac:dyDescent="0.3">
      <c r="A10" s="70" t="s">
        <v>144</v>
      </c>
      <c r="B10" s="189">
        <v>3</v>
      </c>
      <c r="C10" s="79">
        <v>1</v>
      </c>
      <c r="D10" s="190">
        <v>-0.66666666666666674</v>
      </c>
      <c r="E10" s="79">
        <v>15</v>
      </c>
      <c r="F10" s="79">
        <v>12</v>
      </c>
      <c r="G10" s="82">
        <v>-0.19999999999999996</v>
      </c>
      <c r="H10" s="40">
        <v>232</v>
      </c>
      <c r="I10" s="36">
        <v>152</v>
      </c>
      <c r="J10" s="190">
        <v>-0.34482758620689657</v>
      </c>
      <c r="K10" s="36">
        <v>250</v>
      </c>
      <c r="L10" s="36">
        <v>165</v>
      </c>
      <c r="M10" s="82">
        <v>-0.33999999999999997</v>
      </c>
    </row>
    <row r="11" spans="1:13" x14ac:dyDescent="0.3">
      <c r="A11" s="70" t="s">
        <v>145</v>
      </c>
      <c r="B11" s="189">
        <v>1</v>
      </c>
      <c r="C11" s="79">
        <v>5</v>
      </c>
      <c r="D11" s="190">
        <v>4</v>
      </c>
      <c r="E11" s="79">
        <v>10</v>
      </c>
      <c r="F11" s="79">
        <v>8</v>
      </c>
      <c r="G11" s="82">
        <v>-0.19999999999999996</v>
      </c>
      <c r="H11" s="40">
        <v>214</v>
      </c>
      <c r="I11" s="36">
        <v>117</v>
      </c>
      <c r="J11" s="190">
        <v>-0.45327102803738317</v>
      </c>
      <c r="K11" s="36">
        <v>225</v>
      </c>
      <c r="L11" s="36">
        <v>130</v>
      </c>
      <c r="M11" s="82">
        <v>-0.42222222222222228</v>
      </c>
    </row>
    <row r="12" spans="1:13" x14ac:dyDescent="0.3">
      <c r="A12" s="70" t="s">
        <v>146</v>
      </c>
      <c r="B12" s="189">
        <v>3</v>
      </c>
      <c r="C12" s="79">
        <v>1</v>
      </c>
      <c r="D12" s="190">
        <v>-0.66666666666666674</v>
      </c>
      <c r="E12" s="79">
        <v>11</v>
      </c>
      <c r="F12" s="79">
        <v>9</v>
      </c>
      <c r="G12" s="82">
        <v>-0.18181818181818177</v>
      </c>
      <c r="H12" s="40">
        <v>220</v>
      </c>
      <c r="I12" s="36">
        <v>138</v>
      </c>
      <c r="J12" s="190">
        <v>-0.37272727272727268</v>
      </c>
      <c r="K12" s="36">
        <v>234</v>
      </c>
      <c r="L12" s="36">
        <v>148</v>
      </c>
      <c r="M12" s="82">
        <v>-0.36752136752136755</v>
      </c>
    </row>
    <row r="13" spans="1:13" x14ac:dyDescent="0.3">
      <c r="A13" s="70" t="s">
        <v>147</v>
      </c>
      <c r="B13" s="189">
        <v>1</v>
      </c>
      <c r="C13" s="79">
        <v>5</v>
      </c>
      <c r="D13" s="190">
        <v>4</v>
      </c>
      <c r="E13" s="79">
        <v>30</v>
      </c>
      <c r="F13" s="79">
        <v>11</v>
      </c>
      <c r="G13" s="82">
        <v>-0.6333333333333333</v>
      </c>
      <c r="H13" s="40">
        <v>282</v>
      </c>
      <c r="I13" s="36">
        <v>176</v>
      </c>
      <c r="J13" s="190">
        <v>-0.37588652482269502</v>
      </c>
      <c r="K13" s="36">
        <v>313</v>
      </c>
      <c r="L13" s="36">
        <v>192</v>
      </c>
      <c r="M13" s="82">
        <v>-0.38658146964856233</v>
      </c>
    </row>
    <row r="14" spans="1:13" x14ac:dyDescent="0.3">
      <c r="A14" s="70" t="s">
        <v>148</v>
      </c>
      <c r="B14" s="189">
        <v>11</v>
      </c>
      <c r="C14" s="79">
        <v>4</v>
      </c>
      <c r="D14" s="190">
        <v>-0.63636363636363635</v>
      </c>
      <c r="E14" s="79">
        <v>22</v>
      </c>
      <c r="F14" s="79">
        <v>22</v>
      </c>
      <c r="G14" s="82">
        <v>0</v>
      </c>
      <c r="H14" s="40">
        <v>308</v>
      </c>
      <c r="I14" s="36">
        <v>224</v>
      </c>
      <c r="J14" s="190">
        <v>-0.27272727272727271</v>
      </c>
      <c r="K14" s="36">
        <v>341</v>
      </c>
      <c r="L14" s="36">
        <v>250</v>
      </c>
      <c r="M14" s="82">
        <v>-0.26686217008797652</v>
      </c>
    </row>
    <row r="15" spans="1:13" x14ac:dyDescent="0.3">
      <c r="A15" s="70" t="s">
        <v>149</v>
      </c>
      <c r="B15" s="189">
        <v>5</v>
      </c>
      <c r="C15" s="79">
        <v>8</v>
      </c>
      <c r="D15" s="190">
        <v>0.60000000000000009</v>
      </c>
      <c r="E15" s="79">
        <v>32</v>
      </c>
      <c r="F15" s="79">
        <v>25</v>
      </c>
      <c r="G15" s="82">
        <v>-0.21875</v>
      </c>
      <c r="H15" s="40">
        <v>362</v>
      </c>
      <c r="I15" s="36">
        <v>238</v>
      </c>
      <c r="J15" s="190">
        <v>-0.34254143646408841</v>
      </c>
      <c r="K15" s="36">
        <v>399</v>
      </c>
      <c r="L15" s="36">
        <v>271</v>
      </c>
      <c r="M15" s="82">
        <v>-0.32080200501253131</v>
      </c>
    </row>
    <row r="16" spans="1:13" x14ac:dyDescent="0.3">
      <c r="A16" s="70" t="s">
        <v>150</v>
      </c>
      <c r="B16" s="189">
        <v>10</v>
      </c>
      <c r="C16" s="79">
        <v>7</v>
      </c>
      <c r="D16" s="190">
        <v>-0.30000000000000004</v>
      </c>
      <c r="E16" s="79">
        <v>35</v>
      </c>
      <c r="F16" s="79">
        <v>24</v>
      </c>
      <c r="G16" s="82">
        <v>-0.31428571428571428</v>
      </c>
      <c r="H16" s="40">
        <v>412</v>
      </c>
      <c r="I16" s="36">
        <v>290</v>
      </c>
      <c r="J16" s="190">
        <v>-0.29611650485436891</v>
      </c>
      <c r="K16" s="36">
        <v>457</v>
      </c>
      <c r="L16" s="36">
        <v>321</v>
      </c>
      <c r="M16" s="82">
        <v>-0.29759299781181614</v>
      </c>
    </row>
    <row r="17" spans="1:13" x14ac:dyDescent="0.3">
      <c r="A17" s="70" t="s">
        <v>151</v>
      </c>
      <c r="B17" s="189">
        <v>15</v>
      </c>
      <c r="C17" s="79">
        <v>9</v>
      </c>
      <c r="D17" s="190">
        <v>-0.4</v>
      </c>
      <c r="E17" s="79">
        <v>34</v>
      </c>
      <c r="F17" s="79">
        <v>25</v>
      </c>
      <c r="G17" s="82">
        <v>-0.26470588235294112</v>
      </c>
      <c r="H17" s="40">
        <v>395</v>
      </c>
      <c r="I17" s="36">
        <v>277</v>
      </c>
      <c r="J17" s="190">
        <v>-0.29873417721518991</v>
      </c>
      <c r="K17" s="36">
        <v>444</v>
      </c>
      <c r="L17" s="36">
        <v>311</v>
      </c>
      <c r="M17" s="82">
        <v>-0.2995495495495496</v>
      </c>
    </row>
    <row r="18" spans="1:13" x14ac:dyDescent="0.3">
      <c r="A18" s="70" t="s">
        <v>152</v>
      </c>
      <c r="B18" s="189">
        <v>20</v>
      </c>
      <c r="C18" s="79">
        <v>10</v>
      </c>
      <c r="D18" s="190">
        <v>-0.5</v>
      </c>
      <c r="E18" s="79">
        <v>44</v>
      </c>
      <c r="F18" s="79">
        <v>22</v>
      </c>
      <c r="G18" s="82">
        <v>-0.5</v>
      </c>
      <c r="H18" s="40">
        <v>346</v>
      </c>
      <c r="I18" s="36">
        <v>252</v>
      </c>
      <c r="J18" s="190">
        <v>-0.27167630057803471</v>
      </c>
      <c r="K18" s="36">
        <v>410</v>
      </c>
      <c r="L18" s="36">
        <v>284</v>
      </c>
      <c r="M18" s="82">
        <v>-0.30731707317073176</v>
      </c>
    </row>
    <row r="19" spans="1:13" x14ac:dyDescent="0.3">
      <c r="A19" s="70" t="s">
        <v>153</v>
      </c>
      <c r="B19" s="189">
        <v>20</v>
      </c>
      <c r="C19" s="79">
        <v>9</v>
      </c>
      <c r="D19" s="190">
        <v>-0.55000000000000004</v>
      </c>
      <c r="E19" s="79">
        <v>57</v>
      </c>
      <c r="F19" s="79">
        <v>21</v>
      </c>
      <c r="G19" s="82">
        <v>-0.63157894736842102</v>
      </c>
      <c r="H19" s="40">
        <v>406</v>
      </c>
      <c r="I19" s="36">
        <v>279</v>
      </c>
      <c r="J19" s="190">
        <v>-0.31280788177339902</v>
      </c>
      <c r="K19" s="36">
        <v>483</v>
      </c>
      <c r="L19" s="36">
        <v>309</v>
      </c>
      <c r="M19" s="82">
        <v>-0.36024844720496896</v>
      </c>
    </row>
    <row r="20" spans="1:13" x14ac:dyDescent="0.3">
      <c r="A20" s="70" t="s">
        <v>154</v>
      </c>
      <c r="B20" s="191">
        <v>41</v>
      </c>
      <c r="C20" s="84">
        <v>36</v>
      </c>
      <c r="D20" s="190">
        <v>-0.12195121951219512</v>
      </c>
      <c r="E20" s="84">
        <v>83</v>
      </c>
      <c r="F20" s="84">
        <v>53</v>
      </c>
      <c r="G20" s="82">
        <v>-0.36144578313253017</v>
      </c>
      <c r="H20" s="191">
        <v>866</v>
      </c>
      <c r="I20" s="84">
        <v>576</v>
      </c>
      <c r="J20" s="190">
        <v>-0.33487297921478065</v>
      </c>
      <c r="K20" s="36">
        <v>990</v>
      </c>
      <c r="L20" s="36">
        <v>665</v>
      </c>
      <c r="M20" s="82">
        <v>-0.32828282828282829</v>
      </c>
    </row>
    <row r="21" spans="1:13" ht="15" thickBot="1" x14ac:dyDescent="0.35">
      <c r="A21" s="138" t="s">
        <v>0</v>
      </c>
      <c r="B21" s="192">
        <v>140</v>
      </c>
      <c r="C21" s="80">
        <v>101</v>
      </c>
      <c r="D21" s="193">
        <v>-0.27857142857142858</v>
      </c>
      <c r="E21" s="81">
        <v>450</v>
      </c>
      <c r="F21" s="81">
        <v>291</v>
      </c>
      <c r="G21" s="83">
        <v>-0.35333333333333339</v>
      </c>
      <c r="H21" s="135">
        <v>5391</v>
      </c>
      <c r="I21" s="81">
        <v>3484</v>
      </c>
      <c r="J21" s="193">
        <v>-0.35373771099981455</v>
      </c>
      <c r="K21" s="81">
        <v>5981</v>
      </c>
      <c r="L21" s="81">
        <v>3876</v>
      </c>
      <c r="M21" s="83">
        <v>-0.3519478348102324</v>
      </c>
    </row>
    <row r="22" spans="1:13" ht="15" thickTop="1" x14ac:dyDescent="0.3">
      <c r="A22" s="70"/>
    </row>
    <row r="24" spans="1:13" x14ac:dyDescent="0.3">
      <c r="A24" s="101"/>
    </row>
    <row r="25" spans="1:13" x14ac:dyDescent="0.3">
      <c r="A25" s="101"/>
    </row>
    <row r="26" spans="1:13" x14ac:dyDescent="0.3">
      <c r="A26" s="101"/>
    </row>
    <row r="27" spans="1:13" x14ac:dyDescent="0.3">
      <c r="A27" s="101"/>
    </row>
    <row r="28" spans="1:13" x14ac:dyDescent="0.3">
      <c r="A28" s="101"/>
    </row>
    <row r="29" spans="1:13" x14ac:dyDescent="0.3">
      <c r="A29" s="101"/>
    </row>
    <row r="30" spans="1:13" x14ac:dyDescent="0.3">
      <c r="A30" s="101"/>
    </row>
    <row r="31" spans="1:13" x14ac:dyDescent="0.3">
      <c r="A31" s="101"/>
    </row>
    <row r="32" spans="1:13" x14ac:dyDescent="0.3">
      <c r="A32" s="101"/>
    </row>
    <row r="33" spans="1:1" x14ac:dyDescent="0.3">
      <c r="A33" s="101"/>
    </row>
    <row r="34" spans="1:1" x14ac:dyDescent="0.3">
      <c r="A34" s="101"/>
    </row>
    <row r="35" spans="1:1" x14ac:dyDescent="0.3">
      <c r="A35" s="101"/>
    </row>
    <row r="36" spans="1:1" x14ac:dyDescent="0.3">
      <c r="A36" s="101"/>
    </row>
    <row r="37" spans="1:1" x14ac:dyDescent="0.3">
      <c r="A37" s="101"/>
    </row>
  </sheetData>
  <sheetProtection algorithmName="SHA-512" hashValue="KGwvauSQvImDdyK+czEY0HxXwmVk1Xqoz/LGo11GCp7HgcQUpIybirTlxf+XIFQ5pKxZY/12xK01laJFAijA6g==" saltValue="JW3sXFMt5cI24vRgM1wHI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CA4A-4FBD-4EBC-938A-B225D2950591}">
  <dimension ref="A1:M11"/>
  <sheetViews>
    <sheetView showGridLines="0" workbookViewId="0">
      <selection activeCell="B13" sqref="B13"/>
    </sheetView>
  </sheetViews>
  <sheetFormatPr defaultRowHeight="14.4" x14ac:dyDescent="0.3"/>
  <sheetData>
    <row r="1" spans="1:13" x14ac:dyDescent="0.3">
      <c r="A1" s="208" t="s">
        <v>273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298</v>
      </c>
      <c r="B4" s="304" t="s">
        <v>53</v>
      </c>
      <c r="C4" s="305"/>
      <c r="D4" s="311"/>
      <c r="E4" s="304" t="s">
        <v>54</v>
      </c>
      <c r="F4" s="305"/>
      <c r="G4" s="311"/>
      <c r="H4" s="304" t="s">
        <v>55</v>
      </c>
      <c r="I4" s="305"/>
      <c r="J4" s="311"/>
      <c r="K4" s="305" t="s">
        <v>162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06">
        <v>2019</v>
      </c>
      <c r="F5" s="312">
        <v>2020</v>
      </c>
      <c r="G5" s="133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07"/>
      <c r="F6" s="313"/>
      <c r="G6" s="134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89" t="s">
        <v>160</v>
      </c>
      <c r="B7" s="149">
        <v>109</v>
      </c>
      <c r="C7" s="147">
        <v>72</v>
      </c>
      <c r="D7" s="151">
        <f>(C7/B7)-1</f>
        <v>-0.33944954128440363</v>
      </c>
      <c r="E7" s="149">
        <v>368</v>
      </c>
      <c r="F7" s="147">
        <v>296</v>
      </c>
      <c r="G7" s="151">
        <f>(F7/E7)-1</f>
        <v>-0.19565217391304346</v>
      </c>
      <c r="H7" s="149">
        <v>10249</v>
      </c>
      <c r="I7" s="147">
        <v>6324</v>
      </c>
      <c r="J7" s="151">
        <f>(I7/H7)-1</f>
        <v>-0.38296419162845152</v>
      </c>
      <c r="K7" s="153">
        <f>B7+E7+H7</f>
        <v>10726</v>
      </c>
      <c r="L7" s="147">
        <f>C7+F7+I7</f>
        <v>6692</v>
      </c>
      <c r="M7" s="97">
        <f>(L7/K7)-1</f>
        <v>-0.37609546895394363</v>
      </c>
    </row>
    <row r="8" spans="1:13" x14ac:dyDescent="0.3">
      <c r="A8" s="89" t="s">
        <v>107</v>
      </c>
      <c r="B8" s="149">
        <v>6</v>
      </c>
      <c r="C8" s="147">
        <v>4</v>
      </c>
      <c r="D8" s="151">
        <f t="shared" ref="D8:D10" si="0">(C8/B8)-1</f>
        <v>-0.33333333333333337</v>
      </c>
      <c r="E8" s="149">
        <v>23</v>
      </c>
      <c r="F8" s="147">
        <v>7</v>
      </c>
      <c r="G8" s="151">
        <f t="shared" ref="G8:G10" si="1">(F8/E8)-1</f>
        <v>-0.69565217391304346</v>
      </c>
      <c r="H8" s="149">
        <v>180</v>
      </c>
      <c r="I8" s="147">
        <v>131</v>
      </c>
      <c r="J8" s="151">
        <f t="shared" ref="J8:J10" si="2">(I8/H8)-1</f>
        <v>-0.27222222222222225</v>
      </c>
      <c r="K8" s="149">
        <f t="shared" ref="K8:L9" si="3">B8+E8+H8</f>
        <v>209</v>
      </c>
      <c r="L8" s="147">
        <f t="shared" si="3"/>
        <v>142</v>
      </c>
      <c r="M8" s="97">
        <f t="shared" ref="M8:M10" si="4">(L8/K8)-1</f>
        <v>-0.32057416267942584</v>
      </c>
    </row>
    <row r="9" spans="1:13" x14ac:dyDescent="0.3">
      <c r="A9" s="89" t="s">
        <v>108</v>
      </c>
      <c r="B9" s="149">
        <v>30</v>
      </c>
      <c r="C9" s="147">
        <v>2</v>
      </c>
      <c r="D9" s="151">
        <f t="shared" si="0"/>
        <v>-0.93333333333333335</v>
      </c>
      <c r="E9" s="149">
        <v>27</v>
      </c>
      <c r="F9" s="147">
        <v>8</v>
      </c>
      <c r="G9" s="151">
        <f t="shared" si="1"/>
        <v>-0.70370370370370372</v>
      </c>
      <c r="H9" s="149">
        <v>238</v>
      </c>
      <c r="I9" s="147">
        <v>181</v>
      </c>
      <c r="J9" s="151">
        <f t="shared" si="2"/>
        <v>-0.23949579831932777</v>
      </c>
      <c r="K9" s="149">
        <f t="shared" si="3"/>
        <v>295</v>
      </c>
      <c r="L9" s="147">
        <f t="shared" si="3"/>
        <v>191</v>
      </c>
      <c r="M9" s="97">
        <f t="shared" si="4"/>
        <v>-0.35254237288135593</v>
      </c>
    </row>
    <row r="10" spans="1:13" ht="15" thickBot="1" x14ac:dyDescent="0.35">
      <c r="A10" s="90" t="s">
        <v>0</v>
      </c>
      <c r="B10" s="155">
        <f>SUM(B7:B9)</f>
        <v>145</v>
      </c>
      <c r="C10" s="156">
        <f>SUM(C7:C9)</f>
        <v>78</v>
      </c>
      <c r="D10" s="157">
        <f t="shared" si="0"/>
        <v>-0.46206896551724141</v>
      </c>
      <c r="E10" s="155">
        <f>SUM(E7:E9)</f>
        <v>418</v>
      </c>
      <c r="F10" s="156">
        <f>SUM(F7:F9)</f>
        <v>311</v>
      </c>
      <c r="G10" s="157">
        <f t="shared" si="1"/>
        <v>-0.25598086124401909</v>
      </c>
      <c r="H10" s="155">
        <f>SUM(H7:H9)</f>
        <v>10667</v>
      </c>
      <c r="I10" s="156">
        <f>SUM(I7:I9)</f>
        <v>6636</v>
      </c>
      <c r="J10" s="157">
        <f t="shared" si="2"/>
        <v>-0.37789444079872503</v>
      </c>
      <c r="K10" s="156">
        <f>SUM(K7:K9)</f>
        <v>11230</v>
      </c>
      <c r="L10" s="156">
        <f>SUM(L7:L9)</f>
        <v>7025</v>
      </c>
      <c r="M10" s="132">
        <f t="shared" si="4"/>
        <v>-0.37444345503116649</v>
      </c>
    </row>
    <row r="11" spans="1:13" ht="15" thickTop="1" x14ac:dyDescent="0.3"/>
  </sheetData>
  <sheetProtection algorithmName="SHA-512" hashValue="z6jkCIitywVlYet5vxXww3fpoONrSLsni19m0081TenD4Gzr2ooq9Oa+Pt/GDTRqTJBizw2xwXTTaej/i/UTIQ==" saltValue="20X/hOTwYngx0TPow0ajO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17BB-AE58-4B2C-91AA-6ABA46184C49}">
  <dimension ref="A1:F9"/>
  <sheetViews>
    <sheetView showGridLines="0" workbookViewId="0">
      <selection activeCell="A3" sqref="A3"/>
    </sheetView>
  </sheetViews>
  <sheetFormatPr defaultRowHeight="14.4" x14ac:dyDescent="0.3"/>
  <cols>
    <col min="2" max="5" width="15.21875" customWidth="1"/>
  </cols>
  <sheetData>
    <row r="1" spans="1:6" x14ac:dyDescent="0.3">
      <c r="A1" s="208" t="s">
        <v>312</v>
      </c>
      <c r="B1" s="103"/>
      <c r="C1" s="103"/>
      <c r="D1" s="103"/>
      <c r="E1" s="103"/>
      <c r="F1" s="103"/>
    </row>
    <row r="3" spans="1:6" ht="15" thickBot="1" x14ac:dyDescent="0.35"/>
    <row r="4" spans="1:6" ht="21.6" thickTop="1" thickBot="1" x14ac:dyDescent="0.35">
      <c r="A4" s="91" t="s">
        <v>161</v>
      </c>
      <c r="B4" s="161" t="s">
        <v>53</v>
      </c>
      <c r="C4" s="161" t="s">
        <v>54</v>
      </c>
      <c r="D4" s="161" t="s">
        <v>55</v>
      </c>
      <c r="E4" s="91" t="s">
        <v>162</v>
      </c>
    </row>
    <row r="5" spans="1:6" ht="15" thickTop="1" x14ac:dyDescent="0.3">
      <c r="A5" s="111">
        <v>2017</v>
      </c>
      <c r="B5" s="164">
        <v>78</v>
      </c>
      <c r="C5" s="164">
        <v>423</v>
      </c>
      <c r="D5" s="165">
        <v>10580</v>
      </c>
      <c r="E5" s="92">
        <v>11081</v>
      </c>
    </row>
    <row r="6" spans="1:6" x14ac:dyDescent="0.3">
      <c r="A6" s="111">
        <v>2018</v>
      </c>
      <c r="B6" s="164">
        <v>87</v>
      </c>
      <c r="C6" s="164">
        <v>411</v>
      </c>
      <c r="D6" s="165">
        <v>10505</v>
      </c>
      <c r="E6" s="92">
        <v>11003</v>
      </c>
    </row>
    <row r="7" spans="1:6" x14ac:dyDescent="0.3">
      <c r="A7" s="111">
        <v>2019</v>
      </c>
      <c r="B7" s="164">
        <v>145</v>
      </c>
      <c r="C7" s="164">
        <v>418</v>
      </c>
      <c r="D7" s="165">
        <v>10667</v>
      </c>
      <c r="E7" s="92">
        <v>11230</v>
      </c>
    </row>
    <row r="8" spans="1:6" ht="15" thickBot="1" x14ac:dyDescent="0.35">
      <c r="A8" s="112">
        <v>2020</v>
      </c>
      <c r="B8" s="168">
        <v>78</v>
      </c>
      <c r="C8" s="168">
        <v>311</v>
      </c>
      <c r="D8" s="169">
        <v>6636</v>
      </c>
      <c r="E8" s="93">
        <v>7025</v>
      </c>
    </row>
    <row r="9" spans="1:6" ht="15" thickTop="1" x14ac:dyDescent="0.3"/>
  </sheetData>
  <sheetProtection algorithmName="SHA-512" hashValue="PLzVFvXfaPAIdyiS1Sfrwp7xs9sdOGYJULUyU7k27xbeu+6lFQ6aY7Qx/TZFoTJZQ7sTTJp0N44IL2uWP/hqNQ==" saltValue="VA3fncA13wqw2o3+U82q5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3163-BA9D-4010-9150-465851939ECC}">
  <dimension ref="A1:M20"/>
  <sheetViews>
    <sheetView showGridLines="0" workbookViewId="0">
      <selection activeCell="A4" sqref="A4:A6"/>
    </sheetView>
  </sheetViews>
  <sheetFormatPr defaultRowHeight="14.4" x14ac:dyDescent="0.3"/>
  <cols>
    <col min="1" max="1" width="12.21875" customWidth="1"/>
  </cols>
  <sheetData>
    <row r="1" spans="1:13" x14ac:dyDescent="0.3">
      <c r="A1" s="208" t="s">
        <v>274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51</v>
      </c>
      <c r="B4" s="321" t="s">
        <v>53</v>
      </c>
      <c r="C4" s="321"/>
      <c r="D4" s="321"/>
      <c r="E4" s="321" t="s">
        <v>54</v>
      </c>
      <c r="F4" s="321"/>
      <c r="G4" s="321"/>
      <c r="H4" s="321" t="s">
        <v>55</v>
      </c>
      <c r="I4" s="321"/>
      <c r="J4" s="321"/>
      <c r="K4" s="305" t="s">
        <v>162</v>
      </c>
      <c r="L4" s="305"/>
      <c r="M4" s="305"/>
    </row>
    <row r="5" spans="1:13" x14ac:dyDescent="0.3">
      <c r="A5" s="309"/>
      <c r="B5" s="319">
        <v>2019</v>
      </c>
      <c r="C5" s="319">
        <v>2020</v>
      </c>
      <c r="D5" s="185" t="s">
        <v>136</v>
      </c>
      <c r="E5" s="319">
        <v>2019</v>
      </c>
      <c r="F5" s="319">
        <v>2020</v>
      </c>
      <c r="G5" s="185" t="s">
        <v>136</v>
      </c>
      <c r="H5" s="319">
        <v>2019</v>
      </c>
      <c r="I5" s="319">
        <v>2020</v>
      </c>
      <c r="J5" s="185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20"/>
      <c r="C6" s="320"/>
      <c r="D6" s="186" t="s">
        <v>137</v>
      </c>
      <c r="E6" s="320"/>
      <c r="F6" s="320"/>
      <c r="G6" s="186" t="s">
        <v>137</v>
      </c>
      <c r="H6" s="320"/>
      <c r="I6" s="320"/>
      <c r="J6" s="186" t="s">
        <v>137</v>
      </c>
      <c r="K6" s="313"/>
      <c r="L6" s="313"/>
      <c r="M6" s="78" t="s">
        <v>137</v>
      </c>
    </row>
    <row r="7" spans="1:13" ht="15" thickTop="1" x14ac:dyDescent="0.3">
      <c r="A7" s="75" t="s">
        <v>57</v>
      </c>
      <c r="B7" s="38">
        <v>11</v>
      </c>
      <c r="C7" s="35">
        <v>6</v>
      </c>
      <c r="D7" s="39">
        <f>(C7/B7)-1</f>
        <v>-0.45454545454545459</v>
      </c>
      <c r="E7" s="36">
        <v>20</v>
      </c>
      <c r="F7" s="36">
        <v>24</v>
      </c>
      <c r="G7" s="32">
        <f>(F7/E7)-1</f>
        <v>0.19999999999999996</v>
      </c>
      <c r="H7" s="38">
        <v>804</v>
      </c>
      <c r="I7" s="35">
        <v>719</v>
      </c>
      <c r="J7" s="39">
        <f>(I7/H7)-1</f>
        <v>-0.10572139303482586</v>
      </c>
      <c r="K7" s="36">
        <f>B7+E7+H7</f>
        <v>835</v>
      </c>
      <c r="L7" s="36">
        <f>C7+F7+I7</f>
        <v>749</v>
      </c>
      <c r="M7" s="97">
        <f>(L7/K7)-1</f>
        <v>-0.10299401197604785</v>
      </c>
    </row>
    <row r="8" spans="1:13" x14ac:dyDescent="0.3">
      <c r="A8" s="75" t="s">
        <v>58</v>
      </c>
      <c r="B8" s="40">
        <v>6</v>
      </c>
      <c r="C8" s="36">
        <v>8</v>
      </c>
      <c r="D8" s="41">
        <f>(C8/B8)-1</f>
        <v>0.33333333333333326</v>
      </c>
      <c r="E8" s="36">
        <v>20</v>
      </c>
      <c r="F8" s="36">
        <v>42</v>
      </c>
      <c r="G8" s="32">
        <f>(F8/E8)-1</f>
        <v>1.1000000000000001</v>
      </c>
      <c r="H8" s="40">
        <v>637</v>
      </c>
      <c r="I8" s="36">
        <v>693</v>
      </c>
      <c r="J8" s="41">
        <f>(I8/H8)-1</f>
        <v>8.7912087912087822E-2</v>
      </c>
      <c r="K8" s="36">
        <f t="shared" ref="K8:L18" si="0">B8+E8+H8</f>
        <v>663</v>
      </c>
      <c r="L8" s="36">
        <f t="shared" si="0"/>
        <v>743</v>
      </c>
      <c r="M8" s="97">
        <f>(L8/K8)-1</f>
        <v>0.1206636500754148</v>
      </c>
    </row>
    <row r="9" spans="1:13" x14ac:dyDescent="0.3">
      <c r="A9" s="75" t="s">
        <v>59</v>
      </c>
      <c r="B9" s="40">
        <v>5</v>
      </c>
      <c r="C9" s="36">
        <v>5</v>
      </c>
      <c r="D9" s="41">
        <f t="shared" ref="D9:D19" si="1">(C9/B9)-1</f>
        <v>0</v>
      </c>
      <c r="E9" s="36">
        <v>33</v>
      </c>
      <c r="F9" s="36">
        <v>16</v>
      </c>
      <c r="G9" s="32">
        <f t="shared" ref="G9:G19" si="2">(F9/E9)-1</f>
        <v>-0.51515151515151514</v>
      </c>
      <c r="H9" s="40">
        <v>866</v>
      </c>
      <c r="I9" s="36">
        <v>389</v>
      </c>
      <c r="J9" s="41">
        <f t="shared" ref="J9:J19" si="3">(I9/H9)-1</f>
        <v>-0.55080831408775976</v>
      </c>
      <c r="K9" s="36">
        <f t="shared" si="0"/>
        <v>904</v>
      </c>
      <c r="L9" s="36">
        <f t="shared" si="0"/>
        <v>410</v>
      </c>
      <c r="M9" s="97">
        <f t="shared" ref="M9:M19" si="4">(L9/K9)-1</f>
        <v>-0.54646017699115046</v>
      </c>
    </row>
    <row r="10" spans="1:13" x14ac:dyDescent="0.3">
      <c r="A10" s="75" t="s">
        <v>60</v>
      </c>
      <c r="B10" s="40">
        <v>35</v>
      </c>
      <c r="C10" s="36">
        <v>4</v>
      </c>
      <c r="D10" s="41">
        <f t="shared" si="1"/>
        <v>-0.88571428571428568</v>
      </c>
      <c r="E10" s="36">
        <v>39</v>
      </c>
      <c r="F10" s="36">
        <v>13</v>
      </c>
      <c r="G10" s="32">
        <f t="shared" si="2"/>
        <v>-0.66666666666666674</v>
      </c>
      <c r="H10" s="40">
        <v>859</v>
      </c>
      <c r="I10" s="36">
        <v>160</v>
      </c>
      <c r="J10" s="41">
        <f t="shared" si="3"/>
        <v>-0.81373690337601867</v>
      </c>
      <c r="K10" s="36">
        <f t="shared" si="0"/>
        <v>933</v>
      </c>
      <c r="L10" s="36">
        <f t="shared" si="0"/>
        <v>177</v>
      </c>
      <c r="M10" s="97">
        <f t="shared" si="4"/>
        <v>-0.81028938906752412</v>
      </c>
    </row>
    <row r="11" spans="1:13" x14ac:dyDescent="0.3">
      <c r="A11" s="75" t="s">
        <v>61</v>
      </c>
      <c r="B11" s="40">
        <v>12</v>
      </c>
      <c r="C11" s="36">
        <v>9</v>
      </c>
      <c r="D11" s="41">
        <f t="shared" si="1"/>
        <v>-0.25</v>
      </c>
      <c r="E11" s="36">
        <v>31</v>
      </c>
      <c r="F11" s="36">
        <v>24</v>
      </c>
      <c r="G11" s="32">
        <f t="shared" si="2"/>
        <v>-0.22580645161290325</v>
      </c>
      <c r="H11" s="40">
        <v>830</v>
      </c>
      <c r="I11" s="36">
        <v>378</v>
      </c>
      <c r="J11" s="41">
        <f t="shared" si="3"/>
        <v>-0.54457831325301198</v>
      </c>
      <c r="K11" s="36">
        <f t="shared" si="0"/>
        <v>873</v>
      </c>
      <c r="L11" s="36">
        <f t="shared" si="0"/>
        <v>411</v>
      </c>
      <c r="M11" s="97">
        <f t="shared" si="4"/>
        <v>-0.52920962199312716</v>
      </c>
    </row>
    <row r="12" spans="1:13" x14ac:dyDescent="0.3">
      <c r="A12" s="75" t="s">
        <v>62</v>
      </c>
      <c r="B12" s="40">
        <v>7</v>
      </c>
      <c r="C12" s="36">
        <v>8</v>
      </c>
      <c r="D12" s="41">
        <f t="shared" si="1"/>
        <v>0.14285714285714279</v>
      </c>
      <c r="E12" s="36">
        <v>39</v>
      </c>
      <c r="F12" s="36">
        <v>17</v>
      </c>
      <c r="G12" s="32">
        <f t="shared" si="2"/>
        <v>-0.5641025641025641</v>
      </c>
      <c r="H12" s="40">
        <v>877</v>
      </c>
      <c r="I12" s="36">
        <v>524</v>
      </c>
      <c r="J12" s="41">
        <f t="shared" si="3"/>
        <v>-0.40250855188141388</v>
      </c>
      <c r="K12" s="36">
        <f t="shared" si="0"/>
        <v>923</v>
      </c>
      <c r="L12" s="36">
        <f t="shared" si="0"/>
        <v>549</v>
      </c>
      <c r="M12" s="97">
        <f t="shared" si="4"/>
        <v>-0.40520043336944744</v>
      </c>
    </row>
    <row r="13" spans="1:13" x14ac:dyDescent="0.3">
      <c r="A13" s="75" t="s">
        <v>63</v>
      </c>
      <c r="B13" s="40">
        <v>10</v>
      </c>
      <c r="C13" s="36">
        <v>14</v>
      </c>
      <c r="D13" s="41">
        <f t="shared" si="1"/>
        <v>0.39999999999999991</v>
      </c>
      <c r="E13" s="36">
        <v>43</v>
      </c>
      <c r="F13" s="36">
        <v>30</v>
      </c>
      <c r="G13" s="32">
        <f t="shared" si="2"/>
        <v>-0.30232558139534882</v>
      </c>
      <c r="H13" s="40">
        <v>962</v>
      </c>
      <c r="I13" s="36">
        <v>648</v>
      </c>
      <c r="J13" s="41">
        <f t="shared" si="3"/>
        <v>-0.32640332640332637</v>
      </c>
      <c r="K13" s="36">
        <f t="shared" si="0"/>
        <v>1015</v>
      </c>
      <c r="L13" s="36">
        <f t="shared" si="0"/>
        <v>692</v>
      </c>
      <c r="M13" s="97">
        <f t="shared" si="4"/>
        <v>-0.31822660098522171</v>
      </c>
    </row>
    <row r="14" spans="1:13" x14ac:dyDescent="0.3">
      <c r="A14" s="75" t="s">
        <v>64</v>
      </c>
      <c r="B14" s="40">
        <v>16</v>
      </c>
      <c r="C14" s="36">
        <v>7</v>
      </c>
      <c r="D14" s="41">
        <f t="shared" si="1"/>
        <v>-0.5625</v>
      </c>
      <c r="E14" s="36">
        <v>70</v>
      </c>
      <c r="F14" s="36">
        <v>44</v>
      </c>
      <c r="G14" s="32">
        <f t="shared" si="2"/>
        <v>-0.37142857142857144</v>
      </c>
      <c r="H14" s="40">
        <v>1212</v>
      </c>
      <c r="I14" s="36">
        <v>835</v>
      </c>
      <c r="J14" s="41">
        <f t="shared" si="3"/>
        <v>-0.31105610561056107</v>
      </c>
      <c r="K14" s="36">
        <f t="shared" si="0"/>
        <v>1298</v>
      </c>
      <c r="L14" s="36">
        <f t="shared" si="0"/>
        <v>886</v>
      </c>
      <c r="M14" s="97">
        <f t="shared" si="4"/>
        <v>-0.3174114021571649</v>
      </c>
    </row>
    <row r="15" spans="1:13" x14ac:dyDescent="0.3">
      <c r="A15" s="75" t="s">
        <v>65</v>
      </c>
      <c r="B15" s="40">
        <v>18</v>
      </c>
      <c r="C15" s="36">
        <v>5</v>
      </c>
      <c r="D15" s="41">
        <f t="shared" si="1"/>
        <v>-0.72222222222222221</v>
      </c>
      <c r="E15" s="36">
        <v>41</v>
      </c>
      <c r="F15" s="36">
        <v>37</v>
      </c>
      <c r="G15" s="32">
        <f t="shared" si="2"/>
        <v>-9.7560975609756073E-2</v>
      </c>
      <c r="H15" s="40">
        <v>982</v>
      </c>
      <c r="I15" s="36">
        <v>708</v>
      </c>
      <c r="J15" s="41">
        <f t="shared" si="3"/>
        <v>-0.27902240325865579</v>
      </c>
      <c r="K15" s="36">
        <f t="shared" si="0"/>
        <v>1041</v>
      </c>
      <c r="L15" s="36">
        <f t="shared" si="0"/>
        <v>750</v>
      </c>
      <c r="M15" s="97">
        <f t="shared" si="4"/>
        <v>-0.27953890489913547</v>
      </c>
    </row>
    <row r="16" spans="1:13" x14ac:dyDescent="0.3">
      <c r="A16" s="75" t="s">
        <v>66</v>
      </c>
      <c r="B16" s="40">
        <v>14</v>
      </c>
      <c r="C16" s="36">
        <v>6</v>
      </c>
      <c r="D16" s="41">
        <f t="shared" si="1"/>
        <v>-0.5714285714285714</v>
      </c>
      <c r="E16" s="36">
        <v>25</v>
      </c>
      <c r="F16" s="36">
        <v>20</v>
      </c>
      <c r="G16" s="32">
        <f t="shared" si="2"/>
        <v>-0.19999999999999996</v>
      </c>
      <c r="H16" s="40">
        <v>859</v>
      </c>
      <c r="I16" s="36">
        <v>532</v>
      </c>
      <c r="J16" s="41">
        <f t="shared" si="3"/>
        <v>-0.38067520372526198</v>
      </c>
      <c r="K16" s="36">
        <f t="shared" si="0"/>
        <v>898</v>
      </c>
      <c r="L16" s="36">
        <f t="shared" si="0"/>
        <v>558</v>
      </c>
      <c r="M16" s="97">
        <f t="shared" si="4"/>
        <v>-0.37861915367483301</v>
      </c>
    </row>
    <row r="17" spans="1:13" x14ac:dyDescent="0.3">
      <c r="A17" s="75" t="s">
        <v>67</v>
      </c>
      <c r="B17" s="40">
        <v>7</v>
      </c>
      <c r="C17" s="36">
        <v>1</v>
      </c>
      <c r="D17" s="41">
        <f t="shared" si="1"/>
        <v>-0.85714285714285721</v>
      </c>
      <c r="E17" s="36">
        <v>25</v>
      </c>
      <c r="F17" s="36">
        <v>19</v>
      </c>
      <c r="G17" s="32">
        <f t="shared" si="2"/>
        <v>-0.24</v>
      </c>
      <c r="H17" s="40">
        <v>898</v>
      </c>
      <c r="I17" s="36">
        <v>502</v>
      </c>
      <c r="J17" s="41">
        <f t="shared" si="3"/>
        <v>-0.44097995545657021</v>
      </c>
      <c r="K17" s="36">
        <f t="shared" si="0"/>
        <v>930</v>
      </c>
      <c r="L17" s="36">
        <f t="shared" si="0"/>
        <v>522</v>
      </c>
      <c r="M17" s="97">
        <f t="shared" si="4"/>
        <v>-0.43870967741935485</v>
      </c>
    </row>
    <row r="18" spans="1:13" x14ac:dyDescent="0.3">
      <c r="A18" s="75" t="s">
        <v>68</v>
      </c>
      <c r="B18" s="40">
        <v>4</v>
      </c>
      <c r="C18" s="36">
        <v>5</v>
      </c>
      <c r="D18" s="41">
        <f t="shared" si="1"/>
        <v>0.25</v>
      </c>
      <c r="E18" s="36">
        <v>32</v>
      </c>
      <c r="F18" s="36">
        <v>25</v>
      </c>
      <c r="G18" s="32">
        <f t="shared" si="2"/>
        <v>-0.21875</v>
      </c>
      <c r="H18" s="40">
        <v>881</v>
      </c>
      <c r="I18" s="36">
        <v>548</v>
      </c>
      <c r="J18" s="41">
        <f t="shared" si="3"/>
        <v>-0.37797956867196369</v>
      </c>
      <c r="K18" s="36">
        <f t="shared" si="0"/>
        <v>917</v>
      </c>
      <c r="L18" s="36">
        <f t="shared" si="0"/>
        <v>578</v>
      </c>
      <c r="M18" s="97">
        <f t="shared" si="4"/>
        <v>-0.36968375136314069</v>
      </c>
    </row>
    <row r="19" spans="1:13" ht="15" thickBot="1" x14ac:dyDescent="0.35">
      <c r="A19" s="76" t="s">
        <v>0</v>
      </c>
      <c r="B19" s="135">
        <f>SUM(B7:B18)</f>
        <v>145</v>
      </c>
      <c r="C19" s="81">
        <f>SUM(C7:C18)</f>
        <v>78</v>
      </c>
      <c r="D19" s="136">
        <f t="shared" si="1"/>
        <v>-0.46206896551724141</v>
      </c>
      <c r="E19" s="81">
        <f>SUM(E7:E18)</f>
        <v>418</v>
      </c>
      <c r="F19" s="81">
        <f>SUM(F7:F18)</f>
        <v>311</v>
      </c>
      <c r="G19" s="132">
        <f t="shared" si="2"/>
        <v>-0.25598086124401909</v>
      </c>
      <c r="H19" s="135">
        <f>SUM(H7:H18)</f>
        <v>10667</v>
      </c>
      <c r="I19" s="81">
        <f>SUM(I7:I18)</f>
        <v>6636</v>
      </c>
      <c r="J19" s="136">
        <f t="shared" si="3"/>
        <v>-0.37789444079872503</v>
      </c>
      <c r="K19" s="81">
        <f>SUM(K7:K18)</f>
        <v>11230</v>
      </c>
      <c r="L19" s="81">
        <f>SUM(L7:L18)</f>
        <v>7025</v>
      </c>
      <c r="M19" s="132">
        <f t="shared" si="4"/>
        <v>-0.37444345503116649</v>
      </c>
    </row>
    <row r="20" spans="1:13" ht="15" thickTop="1" x14ac:dyDescent="0.3"/>
  </sheetData>
  <sheetProtection algorithmName="SHA-512" hashValue="kYY+mYO7yvNRhPm59gQTzEpcXYymc3mM8cmLV9WWSgAdS894qCv+/Ly04SFaGU7h+Xe9nkTbdYsHL2vQkX+Zpw==" saltValue="de924RvmBvBEv4cIBmEk/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CFEB-7E07-4FE4-AF6C-2504EFAD81DC}">
  <dimension ref="A1:M15"/>
  <sheetViews>
    <sheetView showGridLines="0" workbookViewId="0">
      <selection activeCell="A2" sqref="A2"/>
    </sheetView>
  </sheetViews>
  <sheetFormatPr defaultRowHeight="14.4" x14ac:dyDescent="0.3"/>
  <cols>
    <col min="1" max="1" width="13" customWidth="1"/>
  </cols>
  <sheetData>
    <row r="1" spans="1:13" x14ac:dyDescent="0.3">
      <c r="A1" s="208" t="s">
        <v>275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80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162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69</v>
      </c>
      <c r="B7" s="38">
        <v>13</v>
      </c>
      <c r="C7" s="35">
        <v>16</v>
      </c>
      <c r="D7" s="39">
        <f>(C7/B7)-1</f>
        <v>0.23076923076923084</v>
      </c>
      <c r="E7" s="36">
        <v>34</v>
      </c>
      <c r="F7" s="36">
        <v>48</v>
      </c>
      <c r="G7" s="32">
        <f>(F7/E7)-1</f>
        <v>0.41176470588235303</v>
      </c>
      <c r="H7" s="38">
        <v>1377</v>
      </c>
      <c r="I7" s="35">
        <v>869</v>
      </c>
      <c r="J7" s="39">
        <f>(I7/H7)-1</f>
        <v>-0.36891793754538849</v>
      </c>
      <c r="K7" s="36">
        <f>B7+E7+H7</f>
        <v>1424</v>
      </c>
      <c r="L7" s="36">
        <f>C7+F7+I7</f>
        <v>933</v>
      </c>
      <c r="M7" s="97">
        <f>(L7/K7)-1</f>
        <v>-0.34480337078651691</v>
      </c>
    </row>
    <row r="8" spans="1:13" x14ac:dyDescent="0.3">
      <c r="A8" s="75" t="s">
        <v>70</v>
      </c>
      <c r="B8" s="40">
        <v>14</v>
      </c>
      <c r="C8" s="36">
        <v>11</v>
      </c>
      <c r="D8" s="41">
        <f t="shared" ref="D8:D14" si="0">(C8/B8)-1</f>
        <v>-0.2142857142857143</v>
      </c>
      <c r="E8" s="36">
        <v>53</v>
      </c>
      <c r="F8" s="36">
        <v>46</v>
      </c>
      <c r="G8" s="32">
        <f t="shared" ref="G8:G14" si="1">(F8/E8)-1</f>
        <v>-0.13207547169811318</v>
      </c>
      <c r="H8" s="40">
        <v>1384</v>
      </c>
      <c r="I8" s="36">
        <v>793</v>
      </c>
      <c r="J8" s="41">
        <f t="shared" ref="J8:J14" si="2">(I8/H8)-1</f>
        <v>-0.42702312138728327</v>
      </c>
      <c r="K8" s="36">
        <f t="shared" ref="K8:L13" si="3">B8+E8+H8</f>
        <v>1451</v>
      </c>
      <c r="L8" s="36">
        <f t="shared" si="3"/>
        <v>850</v>
      </c>
      <c r="M8" s="97">
        <f t="shared" ref="M8:M14" si="4">(L8/K8)-1</f>
        <v>-0.41419710544452104</v>
      </c>
    </row>
    <row r="9" spans="1:13" x14ac:dyDescent="0.3">
      <c r="A9" s="75" t="s">
        <v>71</v>
      </c>
      <c r="B9" s="40">
        <v>44</v>
      </c>
      <c r="C9" s="36">
        <v>12</v>
      </c>
      <c r="D9" s="41">
        <f t="shared" si="0"/>
        <v>-0.72727272727272729</v>
      </c>
      <c r="E9" s="36">
        <v>53</v>
      </c>
      <c r="F9" s="36">
        <v>40</v>
      </c>
      <c r="G9" s="32">
        <f t="shared" si="1"/>
        <v>-0.24528301886792447</v>
      </c>
      <c r="H9" s="40">
        <v>1355</v>
      </c>
      <c r="I9" s="36">
        <v>869</v>
      </c>
      <c r="J9" s="41">
        <f t="shared" si="2"/>
        <v>-0.35867158671586719</v>
      </c>
      <c r="K9" s="36">
        <f t="shared" si="3"/>
        <v>1452</v>
      </c>
      <c r="L9" s="36">
        <f t="shared" si="3"/>
        <v>921</v>
      </c>
      <c r="M9" s="97">
        <f t="shared" si="4"/>
        <v>-0.36570247933884292</v>
      </c>
    </row>
    <row r="10" spans="1:13" x14ac:dyDescent="0.3">
      <c r="A10" s="75" t="s">
        <v>72</v>
      </c>
      <c r="B10" s="40">
        <v>8</v>
      </c>
      <c r="C10" s="36">
        <v>7</v>
      </c>
      <c r="D10" s="41">
        <f t="shared" si="0"/>
        <v>-0.125</v>
      </c>
      <c r="E10" s="36">
        <v>42</v>
      </c>
      <c r="F10" s="36">
        <v>35</v>
      </c>
      <c r="G10" s="32">
        <f t="shared" si="1"/>
        <v>-0.16666666666666663</v>
      </c>
      <c r="H10" s="40">
        <v>1376</v>
      </c>
      <c r="I10" s="36">
        <v>879</v>
      </c>
      <c r="J10" s="41">
        <f t="shared" si="2"/>
        <v>-0.36119186046511631</v>
      </c>
      <c r="K10" s="36">
        <f t="shared" si="3"/>
        <v>1426</v>
      </c>
      <c r="L10" s="36">
        <f t="shared" si="3"/>
        <v>921</v>
      </c>
      <c r="M10" s="97">
        <f t="shared" si="4"/>
        <v>-0.3541374474053296</v>
      </c>
    </row>
    <row r="11" spans="1:13" x14ac:dyDescent="0.3">
      <c r="A11" s="75" t="s">
        <v>73</v>
      </c>
      <c r="B11" s="40">
        <v>15</v>
      </c>
      <c r="C11" s="36">
        <v>9</v>
      </c>
      <c r="D11" s="41">
        <f t="shared" si="0"/>
        <v>-0.4</v>
      </c>
      <c r="E11" s="36">
        <v>56</v>
      </c>
      <c r="F11" s="36">
        <v>33</v>
      </c>
      <c r="G11" s="32">
        <f t="shared" si="1"/>
        <v>-0.4107142857142857</v>
      </c>
      <c r="H11" s="40">
        <v>1490</v>
      </c>
      <c r="I11" s="36">
        <v>976</v>
      </c>
      <c r="J11" s="41">
        <f t="shared" si="2"/>
        <v>-0.34496644295302015</v>
      </c>
      <c r="K11" s="36">
        <f t="shared" si="3"/>
        <v>1561</v>
      </c>
      <c r="L11" s="36">
        <f t="shared" si="3"/>
        <v>1018</v>
      </c>
      <c r="M11" s="97">
        <f t="shared" si="4"/>
        <v>-0.34785393978219092</v>
      </c>
    </row>
    <row r="12" spans="1:13" x14ac:dyDescent="0.3">
      <c r="A12" s="75" t="s">
        <v>74</v>
      </c>
      <c r="B12" s="40">
        <v>21</v>
      </c>
      <c r="C12" s="36">
        <v>10</v>
      </c>
      <c r="D12" s="41">
        <f t="shared" si="0"/>
        <v>-0.52380952380952384</v>
      </c>
      <c r="E12" s="36">
        <v>79</v>
      </c>
      <c r="F12" s="36">
        <v>57</v>
      </c>
      <c r="G12" s="32">
        <f t="shared" si="1"/>
        <v>-0.27848101265822789</v>
      </c>
      <c r="H12" s="40">
        <v>1803</v>
      </c>
      <c r="I12" s="36">
        <v>1135</v>
      </c>
      <c r="J12" s="41">
        <f t="shared" si="2"/>
        <v>-0.37049362174154188</v>
      </c>
      <c r="K12" s="36">
        <f t="shared" si="3"/>
        <v>1903</v>
      </c>
      <c r="L12" s="36">
        <f t="shared" si="3"/>
        <v>1202</v>
      </c>
      <c r="M12" s="97">
        <f t="shared" si="4"/>
        <v>-0.36836573830793484</v>
      </c>
    </row>
    <row r="13" spans="1:13" x14ac:dyDescent="0.3">
      <c r="A13" s="75" t="s">
        <v>75</v>
      </c>
      <c r="B13" s="40">
        <v>30</v>
      </c>
      <c r="C13" s="36">
        <v>13</v>
      </c>
      <c r="D13" s="41">
        <f t="shared" si="0"/>
        <v>-0.56666666666666665</v>
      </c>
      <c r="E13" s="36">
        <v>101</v>
      </c>
      <c r="F13" s="36">
        <v>52</v>
      </c>
      <c r="G13" s="32">
        <f t="shared" si="1"/>
        <v>-0.48514851485148514</v>
      </c>
      <c r="H13" s="40">
        <v>1882</v>
      </c>
      <c r="I13" s="36">
        <v>1115</v>
      </c>
      <c r="J13" s="41">
        <f t="shared" si="2"/>
        <v>-0.40754516471838464</v>
      </c>
      <c r="K13" s="36">
        <f t="shared" si="3"/>
        <v>2013</v>
      </c>
      <c r="L13" s="36">
        <f t="shared" si="3"/>
        <v>1180</v>
      </c>
      <c r="M13" s="97">
        <f t="shared" si="4"/>
        <v>-0.41381023348236468</v>
      </c>
    </row>
    <row r="14" spans="1:13" ht="15" thickBot="1" x14ac:dyDescent="0.35">
      <c r="A14" s="76" t="s">
        <v>0</v>
      </c>
      <c r="B14" s="135">
        <f>SUM(B7:B13)</f>
        <v>145</v>
      </c>
      <c r="C14" s="81">
        <f>SUM(C7:C13)</f>
        <v>78</v>
      </c>
      <c r="D14" s="136">
        <f t="shared" si="0"/>
        <v>-0.46206896551724141</v>
      </c>
      <c r="E14" s="81">
        <f>SUM(E7:E13)</f>
        <v>418</v>
      </c>
      <c r="F14" s="81">
        <f>SUM(F7:F13)</f>
        <v>311</v>
      </c>
      <c r="G14" s="132">
        <f t="shared" si="1"/>
        <v>-0.25598086124401909</v>
      </c>
      <c r="H14" s="135">
        <f>SUM(H7:H13)</f>
        <v>10667</v>
      </c>
      <c r="I14" s="81">
        <f>SUM(I7:I13)</f>
        <v>6636</v>
      </c>
      <c r="J14" s="136">
        <f t="shared" si="2"/>
        <v>-0.37789444079872503</v>
      </c>
      <c r="K14" s="81">
        <f>SUM(K7:K13)</f>
        <v>11230</v>
      </c>
      <c r="L14" s="81">
        <f>SUM(L7:L13)</f>
        <v>7025</v>
      </c>
      <c r="M14" s="132">
        <f t="shared" si="4"/>
        <v>-0.37444345503116649</v>
      </c>
    </row>
    <row r="15" spans="1:13" ht="15" thickTop="1" x14ac:dyDescent="0.3"/>
  </sheetData>
  <sheetProtection algorithmName="SHA-512" hashValue="jbEV7BX7icMeDIx5MkHdTEzvT+BOAF3uMGZZFLgPeGWWZWf0DjFxOx5fTOf+gIXBt48GjHP9DkpSKWqJT3EfLA==" saltValue="9AA7nIHTBahCmk7iWEFvb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2063-929D-4317-8F1D-539166E41EE3}">
  <dimension ref="A1:M16"/>
  <sheetViews>
    <sheetView showGridLines="0" workbookViewId="0">
      <selection activeCell="A4" sqref="A4:A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276</v>
      </c>
      <c r="B1" s="103"/>
      <c r="C1" s="103"/>
      <c r="D1" s="103"/>
      <c r="E1" s="103"/>
      <c r="F1" s="103"/>
    </row>
    <row r="3" spans="1:13" ht="15" thickBot="1" x14ac:dyDescent="0.35"/>
    <row r="4" spans="1:13" ht="15" thickTop="1" x14ac:dyDescent="0.3">
      <c r="A4" s="308" t="s">
        <v>81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211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321</v>
      </c>
      <c r="B7" s="38">
        <v>9</v>
      </c>
      <c r="C7" s="35">
        <v>9</v>
      </c>
      <c r="D7" s="39">
        <f>(C7/B7)-1</f>
        <v>0</v>
      </c>
      <c r="E7" s="36">
        <v>40</v>
      </c>
      <c r="F7" s="36">
        <v>19</v>
      </c>
      <c r="G7" s="32">
        <f>(F7/E7)-1</f>
        <v>-0.52500000000000002</v>
      </c>
      <c r="H7" s="38">
        <v>512</v>
      </c>
      <c r="I7" s="35">
        <v>331</v>
      </c>
      <c r="J7" s="39">
        <f>(I7/H7)-1</f>
        <v>-0.353515625</v>
      </c>
      <c r="K7" s="36">
        <f>B7+E7+H7</f>
        <v>561</v>
      </c>
      <c r="L7" s="36">
        <f>C7+F7+I7</f>
        <v>359</v>
      </c>
      <c r="M7" s="97">
        <f>(L7/K7)-1</f>
        <v>-0.36007130124777187</v>
      </c>
    </row>
    <row r="8" spans="1:13" x14ac:dyDescent="0.3">
      <c r="A8" s="75" t="s">
        <v>322</v>
      </c>
      <c r="B8" s="40">
        <v>8</v>
      </c>
      <c r="C8" s="36">
        <v>7</v>
      </c>
      <c r="D8" s="41">
        <f t="shared" ref="D8:D15" si="0">(C8/B8)-1</f>
        <v>-0.125</v>
      </c>
      <c r="E8" s="36">
        <v>27</v>
      </c>
      <c r="F8" s="36">
        <v>20</v>
      </c>
      <c r="G8" s="32">
        <f t="shared" ref="G8:G15" si="1">(F8/E8)-1</f>
        <v>-0.2592592592592593</v>
      </c>
      <c r="H8" s="40">
        <v>295</v>
      </c>
      <c r="I8" s="36">
        <v>190</v>
      </c>
      <c r="J8" s="41">
        <f t="shared" ref="J8:J15" si="2">(I8/H8)-1</f>
        <v>-0.35593220338983056</v>
      </c>
      <c r="K8" s="36">
        <f t="shared" ref="K8:L14" si="3">B8+E8+H8</f>
        <v>330</v>
      </c>
      <c r="L8" s="36">
        <f t="shared" si="3"/>
        <v>217</v>
      </c>
      <c r="M8" s="97">
        <f t="shared" ref="M8:M15" si="4">(L8/K8)-1</f>
        <v>-0.34242424242424241</v>
      </c>
    </row>
    <row r="9" spans="1:13" x14ac:dyDescent="0.3">
      <c r="A9" s="75" t="s">
        <v>323</v>
      </c>
      <c r="B9" s="40">
        <v>10</v>
      </c>
      <c r="C9" s="36">
        <v>4</v>
      </c>
      <c r="D9" s="41">
        <f t="shared" si="0"/>
        <v>-0.6</v>
      </c>
      <c r="E9" s="36">
        <v>35</v>
      </c>
      <c r="F9" s="36">
        <v>29</v>
      </c>
      <c r="G9" s="32">
        <f t="shared" si="1"/>
        <v>-0.17142857142857137</v>
      </c>
      <c r="H9" s="40">
        <v>1042</v>
      </c>
      <c r="I9" s="36">
        <v>630</v>
      </c>
      <c r="J9" s="41">
        <f t="shared" si="2"/>
        <v>-0.39539347408829173</v>
      </c>
      <c r="K9" s="36">
        <f t="shared" si="3"/>
        <v>1087</v>
      </c>
      <c r="L9" s="36">
        <f t="shared" si="3"/>
        <v>663</v>
      </c>
      <c r="M9" s="97">
        <f t="shared" si="4"/>
        <v>-0.39006439742410304</v>
      </c>
    </row>
    <row r="10" spans="1:13" x14ac:dyDescent="0.3">
      <c r="A10" s="75" t="s">
        <v>324</v>
      </c>
      <c r="B10" s="40">
        <v>15</v>
      </c>
      <c r="C10" s="36">
        <v>8</v>
      </c>
      <c r="D10" s="41">
        <f t="shared" si="0"/>
        <v>-0.46666666666666667</v>
      </c>
      <c r="E10" s="36">
        <v>35</v>
      </c>
      <c r="F10" s="36">
        <v>28</v>
      </c>
      <c r="G10" s="32">
        <f t="shared" si="1"/>
        <v>-0.19999999999999996</v>
      </c>
      <c r="H10" s="40">
        <v>1424</v>
      </c>
      <c r="I10" s="36">
        <v>885</v>
      </c>
      <c r="J10" s="41">
        <f t="shared" si="2"/>
        <v>-0.3785112359550562</v>
      </c>
      <c r="K10" s="36">
        <f t="shared" si="3"/>
        <v>1474</v>
      </c>
      <c r="L10" s="36">
        <f t="shared" si="3"/>
        <v>921</v>
      </c>
      <c r="M10" s="97">
        <f t="shared" si="4"/>
        <v>-0.37516960651289011</v>
      </c>
    </row>
    <row r="11" spans="1:13" x14ac:dyDescent="0.3">
      <c r="A11" s="75" t="s">
        <v>325</v>
      </c>
      <c r="B11" s="40">
        <v>14</v>
      </c>
      <c r="C11" s="36">
        <v>13</v>
      </c>
      <c r="D11" s="41">
        <f t="shared" si="0"/>
        <v>-7.1428571428571397E-2</v>
      </c>
      <c r="E11" s="36">
        <v>54</v>
      </c>
      <c r="F11" s="36">
        <v>31</v>
      </c>
      <c r="G11" s="32">
        <f t="shared" si="1"/>
        <v>-0.42592592592592593</v>
      </c>
      <c r="H11" s="40">
        <v>1809</v>
      </c>
      <c r="I11" s="36">
        <v>1125</v>
      </c>
      <c r="J11" s="41">
        <f t="shared" si="2"/>
        <v>-0.37810945273631846</v>
      </c>
      <c r="K11" s="36">
        <f t="shared" si="3"/>
        <v>1877</v>
      </c>
      <c r="L11" s="36">
        <f t="shared" si="3"/>
        <v>1169</v>
      </c>
      <c r="M11" s="97">
        <f t="shared" si="4"/>
        <v>-0.37719765583377729</v>
      </c>
    </row>
    <row r="12" spans="1:13" x14ac:dyDescent="0.3">
      <c r="A12" s="75" t="s">
        <v>326</v>
      </c>
      <c r="B12" s="40">
        <v>31</v>
      </c>
      <c r="C12" s="36">
        <v>11</v>
      </c>
      <c r="D12" s="41">
        <f t="shared" si="0"/>
        <v>-0.64516129032258063</v>
      </c>
      <c r="E12" s="36">
        <v>87</v>
      </c>
      <c r="F12" s="36">
        <v>61</v>
      </c>
      <c r="G12" s="32">
        <f t="shared" si="1"/>
        <v>-0.29885057471264365</v>
      </c>
      <c r="H12" s="40">
        <v>2509</v>
      </c>
      <c r="I12" s="36">
        <v>1491</v>
      </c>
      <c r="J12" s="41">
        <f t="shared" si="2"/>
        <v>-0.40573933838182541</v>
      </c>
      <c r="K12" s="36">
        <f t="shared" si="3"/>
        <v>2627</v>
      </c>
      <c r="L12" s="36">
        <f t="shared" si="3"/>
        <v>1563</v>
      </c>
      <c r="M12" s="97">
        <f t="shared" si="4"/>
        <v>-0.40502474305291203</v>
      </c>
    </row>
    <row r="13" spans="1:13" x14ac:dyDescent="0.3">
      <c r="A13" s="75" t="s">
        <v>327</v>
      </c>
      <c r="B13" s="40">
        <v>45</v>
      </c>
      <c r="C13" s="36">
        <v>16</v>
      </c>
      <c r="D13" s="41">
        <f t="shared" si="0"/>
        <v>-0.64444444444444438</v>
      </c>
      <c r="E13" s="36">
        <v>78</v>
      </c>
      <c r="F13" s="36">
        <v>67</v>
      </c>
      <c r="G13" s="32">
        <f t="shared" si="1"/>
        <v>-0.14102564102564108</v>
      </c>
      <c r="H13" s="40">
        <v>2091</v>
      </c>
      <c r="I13" s="36">
        <v>1333</v>
      </c>
      <c r="J13" s="41">
        <f t="shared" si="2"/>
        <v>-0.36250597800095652</v>
      </c>
      <c r="K13" s="36">
        <f t="shared" si="3"/>
        <v>2214</v>
      </c>
      <c r="L13" s="36">
        <f t="shared" si="3"/>
        <v>1416</v>
      </c>
      <c r="M13" s="97">
        <f t="shared" si="4"/>
        <v>-0.36043360433604332</v>
      </c>
    </row>
    <row r="14" spans="1:13" x14ac:dyDescent="0.3">
      <c r="A14" s="75" t="s">
        <v>328</v>
      </c>
      <c r="B14" s="40">
        <v>13</v>
      </c>
      <c r="C14" s="36">
        <v>10</v>
      </c>
      <c r="D14" s="41">
        <f t="shared" si="0"/>
        <v>-0.23076923076923073</v>
      </c>
      <c r="E14" s="36">
        <v>62</v>
      </c>
      <c r="F14" s="36">
        <v>56</v>
      </c>
      <c r="G14" s="32">
        <f t="shared" si="1"/>
        <v>-9.6774193548387122E-2</v>
      </c>
      <c r="H14" s="40">
        <v>985</v>
      </c>
      <c r="I14" s="36">
        <v>651</v>
      </c>
      <c r="J14" s="41">
        <f t="shared" si="2"/>
        <v>-0.33908629441624361</v>
      </c>
      <c r="K14" s="36">
        <f t="shared" si="3"/>
        <v>1060</v>
      </c>
      <c r="L14" s="36">
        <f t="shared" si="3"/>
        <v>717</v>
      </c>
      <c r="M14" s="97">
        <f t="shared" si="4"/>
        <v>-0.32358490566037734</v>
      </c>
    </row>
    <row r="15" spans="1:13" ht="15" thickBot="1" x14ac:dyDescent="0.35">
      <c r="A15" s="76" t="s">
        <v>0</v>
      </c>
      <c r="B15" s="135">
        <f>SUM(B7:B14)</f>
        <v>145</v>
      </c>
      <c r="C15" s="81">
        <f>SUM(C7:C14)</f>
        <v>78</v>
      </c>
      <c r="D15" s="136">
        <f t="shared" si="0"/>
        <v>-0.46206896551724141</v>
      </c>
      <c r="E15" s="81">
        <f>SUM(E7:E14)</f>
        <v>418</v>
      </c>
      <c r="F15" s="81">
        <f>SUM(F7:F14)</f>
        <v>311</v>
      </c>
      <c r="G15" s="132">
        <f t="shared" si="1"/>
        <v>-0.25598086124401909</v>
      </c>
      <c r="H15" s="135">
        <f>SUM(H7:H14)</f>
        <v>10667</v>
      </c>
      <c r="I15" s="81">
        <f>SUM(I7:I14)</f>
        <v>6636</v>
      </c>
      <c r="J15" s="136">
        <f t="shared" si="2"/>
        <v>-0.37789444079872503</v>
      </c>
      <c r="K15" s="81">
        <f>SUM(K7:K14)</f>
        <v>11230</v>
      </c>
      <c r="L15" s="81">
        <f>SUM(L7:L14)</f>
        <v>7025</v>
      </c>
      <c r="M15" s="132">
        <f t="shared" si="4"/>
        <v>-0.37444345503116649</v>
      </c>
    </row>
    <row r="16" spans="1:13" ht="15" thickTop="1" x14ac:dyDescent="0.3"/>
  </sheetData>
  <sheetProtection algorithmName="SHA-512" hashValue="EdAsR7l/IHoHHmuT0mmH6ze4sYG2TghdNtkHDz5mxTQbsM1ZJt8OHIld7ik6AwloxQHIM3OXY3vZIFqdZsLaOg==" saltValue="xhlgxTXzLRPCd7EBsRaAOQ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A9C7-8E0B-44A8-B928-B17FBEE80E00}">
  <dimension ref="A1:M16"/>
  <sheetViews>
    <sheetView showGridLines="0" workbookViewId="0">
      <selection activeCell="A3" sqref="A3"/>
    </sheetView>
  </sheetViews>
  <sheetFormatPr defaultRowHeight="14.4" x14ac:dyDescent="0.3"/>
  <cols>
    <col min="1" max="1" width="13.5546875" customWidth="1"/>
  </cols>
  <sheetData>
    <row r="1" spans="1:13" x14ac:dyDescent="0.3">
      <c r="A1" s="208" t="s">
        <v>277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27" t="s">
        <v>210</v>
      </c>
      <c r="B4" s="330" t="s">
        <v>53</v>
      </c>
      <c r="C4" s="330"/>
      <c r="D4" s="330"/>
      <c r="E4" s="325" t="s">
        <v>54</v>
      </c>
      <c r="F4" s="325"/>
      <c r="G4" s="325"/>
      <c r="H4" s="330" t="s">
        <v>55</v>
      </c>
      <c r="I4" s="330"/>
      <c r="J4" s="330"/>
      <c r="K4" s="325" t="s">
        <v>162</v>
      </c>
      <c r="L4" s="325"/>
      <c r="M4" s="325"/>
    </row>
    <row r="5" spans="1:13" x14ac:dyDescent="0.3">
      <c r="A5" s="328"/>
      <c r="B5" s="323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29"/>
      <c r="B6" s="313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213" t="s">
        <v>85</v>
      </c>
      <c r="B7" s="36">
        <v>124</v>
      </c>
      <c r="C7" s="36">
        <v>65</v>
      </c>
      <c r="D7" s="39">
        <f>(C7/B7)-1</f>
        <v>-0.47580645161290325</v>
      </c>
      <c r="E7" s="36">
        <v>344</v>
      </c>
      <c r="F7" s="36">
        <v>267</v>
      </c>
      <c r="G7" s="32">
        <f>(F7/E7)-1</f>
        <v>-0.22383720930232553</v>
      </c>
      <c r="H7" s="40">
        <v>8376</v>
      </c>
      <c r="I7" s="36">
        <v>5387</v>
      </c>
      <c r="J7" s="41">
        <f>(I7/H7)-1</f>
        <v>-0.35685291308500477</v>
      </c>
      <c r="K7" s="36">
        <f>B7+E7+H7</f>
        <v>8844</v>
      </c>
      <c r="L7" s="36">
        <f>C7+F7+I7</f>
        <v>5719</v>
      </c>
      <c r="M7" s="97">
        <f>(L7/K7)-1</f>
        <v>-0.35334690185436457</v>
      </c>
    </row>
    <row r="8" spans="1:13" x14ac:dyDescent="0.3">
      <c r="A8" s="213" t="s">
        <v>86</v>
      </c>
      <c r="B8" s="36">
        <v>17</v>
      </c>
      <c r="C8" s="36">
        <v>12</v>
      </c>
      <c r="D8" s="41">
        <f t="shared" ref="D8:D15" si="0">(C8/B8)-1</f>
        <v>-0.29411764705882348</v>
      </c>
      <c r="E8" s="36">
        <v>64</v>
      </c>
      <c r="F8" s="36">
        <v>38</v>
      </c>
      <c r="G8" s="32">
        <f t="shared" ref="G8:G15" si="1">(F8/E8)-1</f>
        <v>-0.40625</v>
      </c>
      <c r="H8" s="40">
        <v>2149</v>
      </c>
      <c r="I8" s="36">
        <v>1151</v>
      </c>
      <c r="J8" s="41">
        <f t="shared" ref="J8:J15" si="2">(I8/H8)-1</f>
        <v>-0.46440204746393676</v>
      </c>
      <c r="K8" s="36">
        <f t="shared" ref="K8:L14" si="3">B8+E8+H8</f>
        <v>2230</v>
      </c>
      <c r="L8" s="36">
        <f t="shared" si="3"/>
        <v>1201</v>
      </c>
      <c r="M8" s="97">
        <f t="shared" ref="M8:M15" si="4">(L8/K8)-1</f>
        <v>-0.46143497757847529</v>
      </c>
    </row>
    <row r="9" spans="1:13" x14ac:dyDescent="0.3">
      <c r="A9" s="213" t="s">
        <v>87</v>
      </c>
      <c r="B9" s="36">
        <v>1</v>
      </c>
      <c r="C9" s="36">
        <v>0</v>
      </c>
      <c r="D9" s="41">
        <f t="shared" si="0"/>
        <v>-1</v>
      </c>
      <c r="E9" s="36">
        <v>8</v>
      </c>
      <c r="F9" s="36">
        <v>4</v>
      </c>
      <c r="G9" s="32">
        <f t="shared" si="1"/>
        <v>-0.5</v>
      </c>
      <c r="H9" s="40">
        <v>88</v>
      </c>
      <c r="I9" s="36">
        <v>80</v>
      </c>
      <c r="J9" s="41">
        <f t="shared" si="2"/>
        <v>-9.0909090909090939E-2</v>
      </c>
      <c r="K9" s="36">
        <f t="shared" si="3"/>
        <v>97</v>
      </c>
      <c r="L9" s="36">
        <f t="shared" si="3"/>
        <v>84</v>
      </c>
      <c r="M9" s="97">
        <f t="shared" si="4"/>
        <v>-0.134020618556701</v>
      </c>
    </row>
    <row r="10" spans="1:13" x14ac:dyDescent="0.3">
      <c r="A10" s="213" t="s">
        <v>88</v>
      </c>
      <c r="B10" s="36">
        <v>0</v>
      </c>
      <c r="C10" s="36">
        <v>0</v>
      </c>
      <c r="D10" s="52" t="s">
        <v>83</v>
      </c>
      <c r="E10" s="36">
        <v>0</v>
      </c>
      <c r="F10" s="36">
        <v>0</v>
      </c>
      <c r="G10" s="52" t="s">
        <v>83</v>
      </c>
      <c r="H10" s="40">
        <v>6</v>
      </c>
      <c r="I10" s="36">
        <v>2</v>
      </c>
      <c r="J10" s="41">
        <f t="shared" si="2"/>
        <v>-0.66666666666666674</v>
      </c>
      <c r="K10" s="36">
        <f t="shared" si="3"/>
        <v>6</v>
      </c>
      <c r="L10" s="36">
        <f t="shared" si="3"/>
        <v>2</v>
      </c>
      <c r="M10" s="97">
        <f t="shared" si="4"/>
        <v>-0.66666666666666674</v>
      </c>
    </row>
    <row r="11" spans="1:13" x14ac:dyDescent="0.3">
      <c r="A11" s="213" t="s">
        <v>89</v>
      </c>
      <c r="B11" s="36">
        <v>0</v>
      </c>
      <c r="C11" s="36">
        <v>0</v>
      </c>
      <c r="D11" s="52" t="s">
        <v>83</v>
      </c>
      <c r="E11" s="36">
        <v>0</v>
      </c>
      <c r="F11" s="36">
        <v>0</v>
      </c>
      <c r="G11" s="52" t="s">
        <v>83</v>
      </c>
      <c r="H11" s="40">
        <v>6</v>
      </c>
      <c r="I11" s="36">
        <v>2</v>
      </c>
      <c r="J11" s="41">
        <f t="shared" si="2"/>
        <v>-0.66666666666666674</v>
      </c>
      <c r="K11" s="36">
        <f t="shared" si="3"/>
        <v>6</v>
      </c>
      <c r="L11" s="36">
        <f t="shared" si="3"/>
        <v>2</v>
      </c>
      <c r="M11" s="97">
        <f t="shared" si="4"/>
        <v>-0.66666666666666674</v>
      </c>
    </row>
    <row r="12" spans="1:13" x14ac:dyDescent="0.3">
      <c r="A12" s="213" t="s">
        <v>90</v>
      </c>
      <c r="B12" s="36">
        <v>2</v>
      </c>
      <c r="C12" s="36">
        <v>1</v>
      </c>
      <c r="D12" s="41">
        <f t="shared" si="0"/>
        <v>-0.5</v>
      </c>
      <c r="E12" s="36">
        <v>2</v>
      </c>
      <c r="F12" s="36">
        <v>1</v>
      </c>
      <c r="G12" s="32">
        <f t="shared" si="1"/>
        <v>-0.5</v>
      </c>
      <c r="H12" s="40">
        <v>2</v>
      </c>
      <c r="I12" s="36">
        <v>1</v>
      </c>
      <c r="J12" s="41">
        <f t="shared" si="2"/>
        <v>-0.5</v>
      </c>
      <c r="K12" s="36">
        <f t="shared" si="3"/>
        <v>6</v>
      </c>
      <c r="L12" s="36">
        <f t="shared" si="3"/>
        <v>3</v>
      </c>
      <c r="M12" s="97">
        <f t="shared" si="4"/>
        <v>-0.5</v>
      </c>
    </row>
    <row r="13" spans="1:13" x14ac:dyDescent="0.3">
      <c r="A13" s="213" t="s">
        <v>91</v>
      </c>
      <c r="B13" s="36">
        <v>1</v>
      </c>
      <c r="C13" s="36">
        <v>0</v>
      </c>
      <c r="D13" s="52">
        <f t="shared" si="0"/>
        <v>-1</v>
      </c>
      <c r="E13" s="36">
        <v>0</v>
      </c>
      <c r="F13" s="36">
        <v>1</v>
      </c>
      <c r="G13" s="52" t="s">
        <v>83</v>
      </c>
      <c r="H13" s="40">
        <v>27</v>
      </c>
      <c r="I13" s="36">
        <v>5</v>
      </c>
      <c r="J13" s="41">
        <f t="shared" si="2"/>
        <v>-0.81481481481481488</v>
      </c>
      <c r="K13" s="36">
        <f t="shared" si="3"/>
        <v>28</v>
      </c>
      <c r="L13" s="36">
        <f t="shared" si="3"/>
        <v>6</v>
      </c>
      <c r="M13" s="97">
        <f t="shared" si="4"/>
        <v>-0.7857142857142857</v>
      </c>
    </row>
    <row r="14" spans="1:13" x14ac:dyDescent="0.3">
      <c r="A14" s="213" t="s">
        <v>92</v>
      </c>
      <c r="B14" s="36">
        <v>0</v>
      </c>
      <c r="C14" s="36">
        <v>0</v>
      </c>
      <c r="D14" s="52" t="s">
        <v>83</v>
      </c>
      <c r="E14" s="36">
        <v>0</v>
      </c>
      <c r="F14" s="36">
        <v>0</v>
      </c>
      <c r="G14" s="52" t="s">
        <v>83</v>
      </c>
      <c r="H14" s="40">
        <v>13</v>
      </c>
      <c r="I14" s="36">
        <v>8</v>
      </c>
      <c r="J14" s="41">
        <f t="shared" si="2"/>
        <v>-0.38461538461538458</v>
      </c>
      <c r="K14" s="36">
        <f t="shared" si="3"/>
        <v>13</v>
      </c>
      <c r="L14" s="36">
        <f t="shared" si="3"/>
        <v>8</v>
      </c>
      <c r="M14" s="97">
        <f t="shared" si="4"/>
        <v>-0.38461538461538458</v>
      </c>
    </row>
    <row r="15" spans="1:13" ht="15" thickBot="1" x14ac:dyDescent="0.35">
      <c r="A15" s="214" t="s">
        <v>0</v>
      </c>
      <c r="B15" s="81">
        <f>SUM(B7:B14)</f>
        <v>145</v>
      </c>
      <c r="C15" s="81">
        <f>SUM(C7:C14)</f>
        <v>78</v>
      </c>
      <c r="D15" s="136">
        <f t="shared" si="0"/>
        <v>-0.46206896551724141</v>
      </c>
      <c r="E15" s="81">
        <f>SUM(E7:E14)</f>
        <v>418</v>
      </c>
      <c r="F15" s="81">
        <f>SUM(F7:F14)</f>
        <v>311</v>
      </c>
      <c r="G15" s="132">
        <f t="shared" si="1"/>
        <v>-0.25598086124401909</v>
      </c>
      <c r="H15" s="135">
        <f>SUM(H7:H14)</f>
        <v>10667</v>
      </c>
      <c r="I15" s="81">
        <f>SUM(I7:I14)</f>
        <v>6636</v>
      </c>
      <c r="J15" s="136">
        <f t="shared" si="2"/>
        <v>-0.37789444079872503</v>
      </c>
      <c r="K15" s="81">
        <f>SUM(K7:K14)</f>
        <v>11230</v>
      </c>
      <c r="L15" s="81">
        <f>SUM(L7:L14)</f>
        <v>7025</v>
      </c>
      <c r="M15" s="132">
        <f t="shared" si="4"/>
        <v>-0.37444345503116649</v>
      </c>
    </row>
    <row r="16" spans="1:13" ht="15" thickTop="1" x14ac:dyDescent="0.3"/>
  </sheetData>
  <sheetProtection algorithmName="SHA-512" hashValue="W17+u/PslP0FJNIvlvYS2TJsCrt1cVFZN4bX7Utyh1WLpQBP9WRVRzX0Q72jA6vsMCSh5SXTp8brRwbZTXBVOA==" saltValue="nmPBzs8UvFdaqf0E3Q4aH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657E-E59E-4ADF-9204-E33A84FD7C4F}">
  <dimension ref="A1:M13"/>
  <sheetViews>
    <sheetView showGridLines="0" showRuler="0" zoomScaleNormal="100" zoomScaleSheetLayoutView="100" workbookViewId="0">
      <selection activeCell="E13" sqref="E13"/>
    </sheetView>
  </sheetViews>
  <sheetFormatPr defaultColWidth="7.77734375" defaultRowHeight="13.2" x14ac:dyDescent="0.25"/>
  <cols>
    <col min="1" max="1" width="14.777343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25">
      <c r="A1" s="211" t="s">
        <v>259</v>
      </c>
      <c r="B1" s="96"/>
      <c r="C1" s="96"/>
      <c r="D1" s="96"/>
      <c r="E1" s="96"/>
      <c r="F1" s="9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80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69</v>
      </c>
      <c r="B6" s="12">
        <v>5279</v>
      </c>
      <c r="C6" s="13">
        <v>3966</v>
      </c>
      <c r="D6" s="25">
        <v>-0.24872134874029173</v>
      </c>
      <c r="E6" s="12">
        <v>91</v>
      </c>
      <c r="F6" s="13">
        <v>84</v>
      </c>
      <c r="G6" s="25">
        <v>-7.6923076923076872E-2</v>
      </c>
      <c r="H6" s="12">
        <v>255</v>
      </c>
      <c r="I6" s="13">
        <v>240</v>
      </c>
      <c r="J6" s="25">
        <v>-5.8823529411764719E-2</v>
      </c>
      <c r="K6" s="13">
        <v>6330</v>
      </c>
      <c r="L6" s="13">
        <v>4563</v>
      </c>
      <c r="M6" s="14">
        <v>-0.27914691943127967</v>
      </c>
    </row>
    <row r="7" spans="1:13" ht="12" customHeight="1" x14ac:dyDescent="0.25">
      <c r="A7" s="22" t="s">
        <v>70</v>
      </c>
      <c r="B7" s="12">
        <v>5388</v>
      </c>
      <c r="C7" s="13">
        <v>3829</v>
      </c>
      <c r="D7" s="25">
        <v>-0.2893466963622866</v>
      </c>
      <c r="E7" s="12">
        <v>84</v>
      </c>
      <c r="F7" s="13">
        <v>67</v>
      </c>
      <c r="G7" s="25">
        <v>-0.20238095238095233</v>
      </c>
      <c r="H7" s="12">
        <v>326</v>
      </c>
      <c r="I7" s="13">
        <v>246</v>
      </c>
      <c r="J7" s="25">
        <v>-0.245398773006135</v>
      </c>
      <c r="K7" s="13">
        <v>6452</v>
      </c>
      <c r="L7" s="13">
        <v>4359</v>
      </c>
      <c r="M7" s="14">
        <v>-0.32439553626782391</v>
      </c>
    </row>
    <row r="8" spans="1:13" ht="12" customHeight="1" x14ac:dyDescent="0.25">
      <c r="A8" s="22" t="s">
        <v>71</v>
      </c>
      <c r="B8" s="12">
        <v>5333</v>
      </c>
      <c r="C8" s="13">
        <v>3959</v>
      </c>
      <c r="D8" s="25">
        <v>-0.2576411025689106</v>
      </c>
      <c r="E8" s="12">
        <v>98</v>
      </c>
      <c r="F8" s="13">
        <v>69</v>
      </c>
      <c r="G8" s="25">
        <v>-0.29591836734693877</v>
      </c>
      <c r="H8" s="12">
        <v>284</v>
      </c>
      <c r="I8" s="13">
        <v>247</v>
      </c>
      <c r="J8" s="25">
        <v>-0.13028169014084512</v>
      </c>
      <c r="K8" s="13">
        <v>6384</v>
      </c>
      <c r="L8" s="13">
        <v>4531</v>
      </c>
      <c r="M8" s="14">
        <v>-0.29025689223057649</v>
      </c>
    </row>
    <row r="9" spans="1:13" ht="12" customHeight="1" x14ac:dyDescent="0.25">
      <c r="A9" s="22" t="s">
        <v>72</v>
      </c>
      <c r="B9" s="12">
        <v>5593</v>
      </c>
      <c r="C9" s="13">
        <v>4095</v>
      </c>
      <c r="D9" s="25">
        <v>-0.26783479349186479</v>
      </c>
      <c r="E9" s="12">
        <v>88</v>
      </c>
      <c r="F9" s="13">
        <v>80</v>
      </c>
      <c r="G9" s="25">
        <v>-9.0909090909090939E-2</v>
      </c>
      <c r="H9" s="12">
        <v>303</v>
      </c>
      <c r="I9" s="13">
        <v>220</v>
      </c>
      <c r="J9" s="25">
        <v>-0.27392739273927391</v>
      </c>
      <c r="K9" s="13">
        <v>6588</v>
      </c>
      <c r="L9" s="13">
        <v>4684</v>
      </c>
      <c r="M9" s="14">
        <v>-0.28901032179720709</v>
      </c>
    </row>
    <row r="10" spans="1:13" ht="12" customHeight="1" x14ac:dyDescent="0.25">
      <c r="A10" s="22" t="s">
        <v>73</v>
      </c>
      <c r="B10" s="12">
        <v>5789</v>
      </c>
      <c r="C10" s="13">
        <v>4482</v>
      </c>
      <c r="D10" s="25">
        <v>-0.22577301779236481</v>
      </c>
      <c r="E10" s="12">
        <v>104</v>
      </c>
      <c r="F10" s="13">
        <v>85</v>
      </c>
      <c r="G10" s="25">
        <v>-0.18269230769230771</v>
      </c>
      <c r="H10" s="12">
        <v>365</v>
      </c>
      <c r="I10" s="13">
        <v>294</v>
      </c>
      <c r="J10" s="25">
        <v>-0.19452054794520546</v>
      </c>
      <c r="K10" s="13">
        <v>6901</v>
      </c>
      <c r="L10" s="13">
        <v>5135</v>
      </c>
      <c r="M10" s="14">
        <v>-0.25590494131285324</v>
      </c>
    </row>
    <row r="11" spans="1:13" ht="12" customHeight="1" x14ac:dyDescent="0.25">
      <c r="A11" s="22" t="s">
        <v>74</v>
      </c>
      <c r="B11" s="12">
        <v>5274</v>
      </c>
      <c r="C11" s="13">
        <v>3920</v>
      </c>
      <c r="D11" s="25">
        <v>-0.25673113386423962</v>
      </c>
      <c r="E11" s="12">
        <v>108</v>
      </c>
      <c r="F11" s="13">
        <v>81</v>
      </c>
      <c r="G11" s="25">
        <v>-0.25</v>
      </c>
      <c r="H11" s="12">
        <v>441</v>
      </c>
      <c r="I11" s="13">
        <v>326</v>
      </c>
      <c r="J11" s="25">
        <v>-0.26077097505668934</v>
      </c>
      <c r="K11" s="13">
        <v>6454</v>
      </c>
      <c r="L11" s="13">
        <v>4628</v>
      </c>
      <c r="M11" s="14">
        <v>-0.28292531763247597</v>
      </c>
    </row>
    <row r="12" spans="1:13" ht="12" customHeight="1" x14ac:dyDescent="0.25">
      <c r="A12" s="22" t="s">
        <v>75</v>
      </c>
      <c r="B12" s="12">
        <v>4595</v>
      </c>
      <c r="C12" s="13">
        <v>3474</v>
      </c>
      <c r="D12" s="25">
        <v>-0.2439608269858542</v>
      </c>
      <c r="E12" s="12">
        <v>115</v>
      </c>
      <c r="F12" s="13">
        <v>70</v>
      </c>
      <c r="G12" s="25">
        <v>-0.39130434782608692</v>
      </c>
      <c r="H12" s="12">
        <v>409</v>
      </c>
      <c r="I12" s="13">
        <v>304</v>
      </c>
      <c r="J12" s="25">
        <v>-0.25672371638141811</v>
      </c>
      <c r="K12" s="13">
        <v>5825</v>
      </c>
      <c r="L12" s="13">
        <v>4158</v>
      </c>
      <c r="M12" s="14">
        <v>-0.28618025751072962</v>
      </c>
    </row>
    <row r="13" spans="1:13" ht="12" customHeight="1" thickBot="1" x14ac:dyDescent="0.3">
      <c r="A13" s="23" t="s">
        <v>0</v>
      </c>
      <c r="B13" s="15">
        <v>37251</v>
      </c>
      <c r="C13" s="16">
        <v>27725</v>
      </c>
      <c r="D13" s="26">
        <v>-0.25572467853212</v>
      </c>
      <c r="E13" s="15">
        <v>688</v>
      </c>
      <c r="F13" s="16">
        <v>536</v>
      </c>
      <c r="G13" s="26">
        <v>-0.22093023255813948</v>
      </c>
      <c r="H13" s="15">
        <v>2383</v>
      </c>
      <c r="I13" s="16">
        <v>1877</v>
      </c>
      <c r="J13" s="26">
        <v>-0.21233738984473349</v>
      </c>
      <c r="K13" s="16">
        <v>44934</v>
      </c>
      <c r="L13" s="16">
        <v>32058</v>
      </c>
      <c r="M13" s="17">
        <v>-0.28655361196421414</v>
      </c>
    </row>
  </sheetData>
  <sheetProtection algorithmName="SHA-512" hashValue="UNRc8AWWwEZ/aeOhjK/+5tglAwMW1rObqdBsSLxnJj/qu8Lfkl2NyjCBAQdLE4UnwOWrnXkoHLfNl7STefRrzg==" saltValue="mdWC2TjV6S1xNtpW1PAIgg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99CD-5A6A-4194-A0A4-92885FFC70FC}">
  <dimension ref="A1:M12"/>
  <sheetViews>
    <sheetView showGridLines="0" workbookViewId="0">
      <selection activeCell="A14" sqref="A14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278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93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94</v>
      </c>
      <c r="B7" s="149">
        <v>101</v>
      </c>
      <c r="C7" s="147">
        <v>43</v>
      </c>
      <c r="D7" s="151">
        <f>(C7/B7)-1</f>
        <v>-0.57425742574257432</v>
      </c>
      <c r="E7" s="147">
        <v>242</v>
      </c>
      <c r="F7" s="147">
        <v>166</v>
      </c>
      <c r="G7" s="150">
        <f>(F7/E7)-1</f>
        <v>-0.31404958677685946</v>
      </c>
      <c r="H7" s="149">
        <v>7258</v>
      </c>
      <c r="I7" s="147">
        <v>4496</v>
      </c>
      <c r="J7" s="151">
        <f>(I7/H7)-1</f>
        <v>-0.38054560484982092</v>
      </c>
      <c r="K7" s="147">
        <f>B7+E7+H7</f>
        <v>7601</v>
      </c>
      <c r="L7" s="147">
        <f>C7+F7+I7</f>
        <v>4705</v>
      </c>
      <c r="M7" s="148">
        <f>(L7/K7)-1</f>
        <v>-0.3810024996710959</v>
      </c>
    </row>
    <row r="8" spans="1:13" x14ac:dyDescent="0.3">
      <c r="A8" s="75" t="s">
        <v>95</v>
      </c>
      <c r="B8" s="149">
        <v>42</v>
      </c>
      <c r="C8" s="147">
        <v>33</v>
      </c>
      <c r="D8" s="151">
        <f t="shared" ref="D8:D11" si="0">(C8/B8)-1</f>
        <v>-0.2142857142857143</v>
      </c>
      <c r="E8" s="147">
        <v>161</v>
      </c>
      <c r="F8" s="147">
        <v>128</v>
      </c>
      <c r="G8" s="150">
        <f t="shared" ref="G8:G11" si="1">(F8/E8)-1</f>
        <v>-0.20496894409937894</v>
      </c>
      <c r="H8" s="149">
        <v>2923</v>
      </c>
      <c r="I8" s="147">
        <v>1890</v>
      </c>
      <c r="J8" s="151">
        <f t="shared" ref="J8:J11" si="2">(I8/H8)-1</f>
        <v>-0.35340403694834077</v>
      </c>
      <c r="K8" s="147">
        <f t="shared" ref="K8:L10" si="3">B8+E8+H8</f>
        <v>3126</v>
      </c>
      <c r="L8" s="147">
        <f t="shared" si="3"/>
        <v>2051</v>
      </c>
      <c r="M8" s="148">
        <f t="shared" ref="M8:M11" si="4">(L8/K8)-1</f>
        <v>-0.34388995521433141</v>
      </c>
    </row>
    <row r="9" spans="1:13" x14ac:dyDescent="0.3">
      <c r="A9" s="75" t="s">
        <v>288</v>
      </c>
      <c r="B9" s="149">
        <v>2</v>
      </c>
      <c r="C9" s="147">
        <v>2</v>
      </c>
      <c r="D9" s="151">
        <f t="shared" si="0"/>
        <v>0</v>
      </c>
      <c r="E9" s="147">
        <v>14</v>
      </c>
      <c r="F9" s="147">
        <v>17</v>
      </c>
      <c r="G9" s="150">
        <f t="shared" si="1"/>
        <v>0.21428571428571419</v>
      </c>
      <c r="H9" s="149">
        <v>479</v>
      </c>
      <c r="I9" s="147">
        <v>250</v>
      </c>
      <c r="J9" s="151">
        <f t="shared" si="2"/>
        <v>-0.47807933194154484</v>
      </c>
      <c r="K9" s="147">
        <f t="shared" si="3"/>
        <v>495</v>
      </c>
      <c r="L9" s="147">
        <f t="shared" si="3"/>
        <v>269</v>
      </c>
      <c r="M9" s="148">
        <f t="shared" si="4"/>
        <v>-0.45656565656565662</v>
      </c>
    </row>
    <row r="10" spans="1:13" x14ac:dyDescent="0.3">
      <c r="A10" s="75" t="s">
        <v>92</v>
      </c>
      <c r="B10" s="149">
        <v>0</v>
      </c>
      <c r="C10" s="147">
        <v>0</v>
      </c>
      <c r="D10" s="194" t="s">
        <v>83</v>
      </c>
      <c r="E10" s="147">
        <v>1</v>
      </c>
      <c r="F10" s="147">
        <v>0</v>
      </c>
      <c r="G10" s="150">
        <f t="shared" si="1"/>
        <v>-1</v>
      </c>
      <c r="H10" s="149">
        <v>7</v>
      </c>
      <c r="I10" s="147">
        <v>0</v>
      </c>
      <c r="J10" s="151">
        <f t="shared" si="2"/>
        <v>-1</v>
      </c>
      <c r="K10" s="147">
        <f t="shared" si="3"/>
        <v>8</v>
      </c>
      <c r="L10" s="147">
        <f t="shared" si="3"/>
        <v>0</v>
      </c>
      <c r="M10" s="148">
        <f t="shared" si="4"/>
        <v>-1</v>
      </c>
    </row>
    <row r="11" spans="1:13" ht="15" thickBot="1" x14ac:dyDescent="0.35">
      <c r="A11" s="76" t="s">
        <v>0</v>
      </c>
      <c r="B11" s="155">
        <f>SUM(B7:B10)</f>
        <v>145</v>
      </c>
      <c r="C11" s="156">
        <f>SUM(C7:C10)</f>
        <v>78</v>
      </c>
      <c r="D11" s="157">
        <f t="shared" si="0"/>
        <v>-0.46206896551724141</v>
      </c>
      <c r="E11" s="156">
        <f>SUM(E7:E10)</f>
        <v>418</v>
      </c>
      <c r="F11" s="156">
        <f>SUM(F7:F10)</f>
        <v>311</v>
      </c>
      <c r="G11" s="158">
        <f t="shared" si="1"/>
        <v>-0.25598086124401909</v>
      </c>
      <c r="H11" s="155">
        <f>SUM(H7:H10)</f>
        <v>10667</v>
      </c>
      <c r="I11" s="156">
        <f>SUM(I7:I10)</f>
        <v>6636</v>
      </c>
      <c r="J11" s="157">
        <f t="shared" si="2"/>
        <v>-0.37789444079872503</v>
      </c>
      <c r="K11" s="156">
        <f>SUM(K7:K10)</f>
        <v>11230</v>
      </c>
      <c r="L11" s="156">
        <f>SUM(L7:L10)</f>
        <v>7025</v>
      </c>
      <c r="M11" s="158">
        <f t="shared" si="4"/>
        <v>-0.37444345503116649</v>
      </c>
    </row>
    <row r="12" spans="1:13" ht="15" thickTop="1" x14ac:dyDescent="0.3"/>
  </sheetData>
  <sheetProtection algorithmName="SHA-512" hashValue="UN/duxocsGvh3go56o8rKiejXtasBnurF8Y/2gyRRpiS0b8y/Jt96D65PY9lZMB/AFmD2CP6qGvQZgO/noP+yg==" saltValue="6GueiWBq4OaUawOvxKXD5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4DCA-CE30-411A-9745-2C2FCCC1A712}">
  <dimension ref="A1:M11"/>
  <sheetViews>
    <sheetView showGridLines="0" workbookViewId="0">
      <selection activeCell="A3" sqref="A3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279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82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76</v>
      </c>
      <c r="B7" s="149">
        <v>0</v>
      </c>
      <c r="C7" s="147">
        <v>1</v>
      </c>
      <c r="D7" s="194" t="s">
        <v>83</v>
      </c>
      <c r="E7" s="147">
        <v>0</v>
      </c>
      <c r="F7" s="147">
        <v>1</v>
      </c>
      <c r="G7" s="195" t="s">
        <v>83</v>
      </c>
      <c r="H7" s="149">
        <v>53</v>
      </c>
      <c r="I7" s="147">
        <v>27</v>
      </c>
      <c r="J7" s="151">
        <f>(I7/H7)-1</f>
        <v>-0.49056603773584906</v>
      </c>
      <c r="K7" s="147">
        <f>B7+E7+H7</f>
        <v>53</v>
      </c>
      <c r="L7" s="147">
        <f>C7+F7+I7</f>
        <v>29</v>
      </c>
      <c r="M7" s="148">
        <f>(L7/K7)-1</f>
        <v>-0.45283018867924529</v>
      </c>
    </row>
    <row r="8" spans="1:13" x14ac:dyDescent="0.3">
      <c r="A8" s="75" t="s">
        <v>77</v>
      </c>
      <c r="B8" s="149">
        <v>58</v>
      </c>
      <c r="C8" s="147">
        <v>33</v>
      </c>
      <c r="D8" s="151">
        <f t="shared" ref="D8:D10" si="0">(C8/B8)-1</f>
        <v>-0.43103448275862066</v>
      </c>
      <c r="E8" s="147">
        <v>175</v>
      </c>
      <c r="F8" s="147">
        <v>151</v>
      </c>
      <c r="G8" s="150">
        <f t="shared" ref="G8:G10" si="1">(F8/E8)-1</f>
        <v>-0.13714285714285712</v>
      </c>
      <c r="H8" s="149">
        <v>7432</v>
      </c>
      <c r="I8" s="147">
        <v>4467</v>
      </c>
      <c r="J8" s="151">
        <f t="shared" ref="J8:J10" si="2">(I8/H8)-1</f>
        <v>-0.39895048439181913</v>
      </c>
      <c r="K8" s="147">
        <f t="shared" ref="K8:L9" si="3">B8+E8+H8</f>
        <v>7665</v>
      </c>
      <c r="L8" s="147">
        <f t="shared" si="3"/>
        <v>4651</v>
      </c>
      <c r="M8" s="148">
        <f t="shared" ref="M8:M10" si="4">(L8/K8)-1</f>
        <v>-0.39321591650358778</v>
      </c>
    </row>
    <row r="9" spans="1:13" x14ac:dyDescent="0.3">
      <c r="A9" s="75" t="s">
        <v>78</v>
      </c>
      <c r="B9" s="149">
        <v>87</v>
      </c>
      <c r="C9" s="147">
        <v>44</v>
      </c>
      <c r="D9" s="151">
        <f t="shared" si="0"/>
        <v>-0.49425287356321834</v>
      </c>
      <c r="E9" s="147">
        <v>243</v>
      </c>
      <c r="F9" s="147">
        <v>159</v>
      </c>
      <c r="G9" s="150">
        <f t="shared" si="1"/>
        <v>-0.34567901234567899</v>
      </c>
      <c r="H9" s="149">
        <v>3182</v>
      </c>
      <c r="I9" s="147">
        <v>2142</v>
      </c>
      <c r="J9" s="151">
        <f t="shared" si="2"/>
        <v>-0.32683846637335012</v>
      </c>
      <c r="K9" s="147">
        <f t="shared" si="3"/>
        <v>3512</v>
      </c>
      <c r="L9" s="147">
        <f t="shared" si="3"/>
        <v>2345</v>
      </c>
      <c r="M9" s="148">
        <f t="shared" si="4"/>
        <v>-0.33228929384965833</v>
      </c>
    </row>
    <row r="10" spans="1:13" ht="15" thickBot="1" x14ac:dyDescent="0.35">
      <c r="A10" s="76" t="s">
        <v>0</v>
      </c>
      <c r="B10" s="155">
        <f>SUM(B7:B9)</f>
        <v>145</v>
      </c>
      <c r="C10" s="156">
        <f>SUM(C7:C9)</f>
        <v>78</v>
      </c>
      <c r="D10" s="157">
        <f t="shared" si="0"/>
        <v>-0.46206896551724141</v>
      </c>
      <c r="E10" s="156">
        <f>SUM(E7:E9)</f>
        <v>418</v>
      </c>
      <c r="F10" s="156">
        <f>SUM(F7:F9)</f>
        <v>311</v>
      </c>
      <c r="G10" s="158">
        <f t="shared" si="1"/>
        <v>-0.25598086124401909</v>
      </c>
      <c r="H10" s="155">
        <f>SUM(H7:H9)</f>
        <v>10667</v>
      </c>
      <c r="I10" s="156">
        <f>SUM(I7:I9)</f>
        <v>6636</v>
      </c>
      <c r="J10" s="157">
        <f t="shared" si="2"/>
        <v>-0.37789444079872503</v>
      </c>
      <c r="K10" s="156">
        <f>SUM(K7:K9)</f>
        <v>11230</v>
      </c>
      <c r="L10" s="156">
        <f>SUM(L7:L9)</f>
        <v>7025</v>
      </c>
      <c r="M10" s="158">
        <f t="shared" si="4"/>
        <v>-0.37444345503116649</v>
      </c>
    </row>
    <row r="11" spans="1:13" ht="15" thickTop="1" x14ac:dyDescent="0.3"/>
  </sheetData>
  <sheetProtection algorithmName="SHA-512" hashValue="FHAJZxUKptdD15KbEFYzNt87A2JWwgV2Ja3O26vit2LFDVGJ8i0u21YsbxxQvoy8xdkY4EvbctGrZ8OXrkuGjg==" saltValue="YJQtCTKLjdIRQ6kOv/Rez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BE84-8938-4D9E-9809-8C5FBAE34BB4}">
  <dimension ref="A1:M10"/>
  <sheetViews>
    <sheetView showGridLines="0" workbookViewId="0">
      <selection activeCell="A2" sqref="A2"/>
    </sheetView>
  </sheetViews>
  <sheetFormatPr defaultRowHeight="14.4" x14ac:dyDescent="0.3"/>
  <cols>
    <col min="1" max="1" width="17.5546875" customWidth="1"/>
  </cols>
  <sheetData>
    <row r="1" spans="1:13" x14ac:dyDescent="0.3">
      <c r="A1" s="208" t="s">
        <v>280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96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289</v>
      </c>
      <c r="B7" s="40">
        <v>77</v>
      </c>
      <c r="C7" s="36">
        <v>37</v>
      </c>
      <c r="D7" s="41">
        <f>(C7/B7)-1</f>
        <v>-0.51948051948051943</v>
      </c>
      <c r="E7" s="36">
        <v>184</v>
      </c>
      <c r="F7" s="36">
        <v>144</v>
      </c>
      <c r="G7" s="32">
        <f>(F7/E7)-1</f>
        <v>-0.21739130434782605</v>
      </c>
      <c r="H7" s="40">
        <v>7326</v>
      </c>
      <c r="I7" s="36">
        <v>4630</v>
      </c>
      <c r="J7" s="41">
        <f>(I7/H7)-1</f>
        <v>-0.36800436800436798</v>
      </c>
      <c r="K7" s="36">
        <f>B7+E7+H7</f>
        <v>7587</v>
      </c>
      <c r="L7" s="36">
        <f>C7+F7+I7</f>
        <v>4811</v>
      </c>
      <c r="M7" s="97">
        <f>(L7/K7)-1</f>
        <v>-0.3658890206932911</v>
      </c>
    </row>
    <row r="8" spans="1:13" x14ac:dyDescent="0.3">
      <c r="A8" s="75" t="s">
        <v>290</v>
      </c>
      <c r="B8" s="40">
        <v>68</v>
      </c>
      <c r="C8" s="36">
        <v>41</v>
      </c>
      <c r="D8" s="41">
        <f t="shared" ref="D8:D9" si="0">(C8/B8)-1</f>
        <v>-0.3970588235294118</v>
      </c>
      <c r="E8" s="36">
        <v>234</v>
      </c>
      <c r="F8" s="36">
        <v>167</v>
      </c>
      <c r="G8" s="32">
        <f t="shared" ref="G8:G9" si="1">(F8/E8)-1</f>
        <v>-0.28632478632478631</v>
      </c>
      <c r="H8" s="40">
        <v>3341</v>
      </c>
      <c r="I8" s="36">
        <v>2006</v>
      </c>
      <c r="J8" s="41">
        <f t="shared" ref="J8:J9" si="2">(I8/H8)-1</f>
        <v>-0.39958096378329844</v>
      </c>
      <c r="K8" s="36">
        <f>B8+E8+H8</f>
        <v>3643</v>
      </c>
      <c r="L8" s="36">
        <f>C8+F8+I8</f>
        <v>2214</v>
      </c>
      <c r="M8" s="97">
        <f t="shared" ref="M8:M9" si="3">(L8/K8)-1</f>
        <v>-0.39225912709305522</v>
      </c>
    </row>
    <row r="9" spans="1:13" ht="15" thickBot="1" x14ac:dyDescent="0.35">
      <c r="A9" s="76" t="s">
        <v>0</v>
      </c>
      <c r="B9" s="135">
        <f>SUM(B7:B8)</f>
        <v>145</v>
      </c>
      <c r="C9" s="81">
        <f>SUM(C7:C8)</f>
        <v>78</v>
      </c>
      <c r="D9" s="136">
        <f t="shared" si="0"/>
        <v>-0.46206896551724141</v>
      </c>
      <c r="E9" s="81">
        <f>SUM(E7:E8)</f>
        <v>418</v>
      </c>
      <c r="F9" s="81">
        <f>SUM(F7:F8)</f>
        <v>311</v>
      </c>
      <c r="G9" s="132">
        <f t="shared" si="1"/>
        <v>-0.25598086124401909</v>
      </c>
      <c r="H9" s="135">
        <f>SUM(H7:H8)</f>
        <v>10667</v>
      </c>
      <c r="I9" s="81">
        <f>SUM(I7:I8)</f>
        <v>6636</v>
      </c>
      <c r="J9" s="136">
        <f t="shared" si="2"/>
        <v>-0.37789444079872503</v>
      </c>
      <c r="K9" s="81">
        <f>SUM(K7:K8)</f>
        <v>11230</v>
      </c>
      <c r="L9" s="81">
        <f>SUM(L7:L8)</f>
        <v>7025</v>
      </c>
      <c r="M9" s="132">
        <f t="shared" si="3"/>
        <v>-0.37444345503116649</v>
      </c>
    </row>
    <row r="10" spans="1:13" ht="15" thickTop="1" x14ac:dyDescent="0.3"/>
  </sheetData>
  <sheetProtection algorithmName="SHA-512" hashValue="QeqfG8aTVSt3zVkk/VeP8fijV4STd6Wf9hhbpinH+fYkVIVEHP0nJ4aE8knWS9G3+rJuPjjIkDdEgRd/C1iYxA==" saltValue="oTrN0RRUFHfPr6eILEfUo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CFA6-E772-4FB6-9784-28D6A90F7882}">
  <dimension ref="A1:M16"/>
  <sheetViews>
    <sheetView showGridLines="0" workbookViewId="0">
      <selection activeCell="B26" sqref="B2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281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195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97</v>
      </c>
      <c r="B7" s="40">
        <v>23</v>
      </c>
      <c r="C7" s="36">
        <v>11</v>
      </c>
      <c r="D7" s="41">
        <f>(C7/B7)-1</f>
        <v>-0.52173913043478259</v>
      </c>
      <c r="E7" s="36">
        <v>67</v>
      </c>
      <c r="F7" s="36">
        <v>32</v>
      </c>
      <c r="G7" s="32">
        <f t="shared" ref="G7:G15" si="0">(F7/E7)-1</f>
        <v>-0.52238805970149249</v>
      </c>
      <c r="H7" s="40">
        <v>1140</v>
      </c>
      <c r="I7" s="36">
        <v>639</v>
      </c>
      <c r="J7" s="41">
        <f>(I7/H7)-1</f>
        <v>-0.43947368421052635</v>
      </c>
      <c r="K7" s="36">
        <f>B7+E7+H7</f>
        <v>1230</v>
      </c>
      <c r="L7" s="35">
        <f>C7+F7+I7</f>
        <v>682</v>
      </c>
      <c r="M7" s="98">
        <f>(L7/K7)-1</f>
        <v>-0.44552845528455287</v>
      </c>
    </row>
    <row r="8" spans="1:13" x14ac:dyDescent="0.3">
      <c r="A8" s="75" t="s">
        <v>98</v>
      </c>
      <c r="B8" s="40">
        <v>61</v>
      </c>
      <c r="C8" s="36">
        <v>27</v>
      </c>
      <c r="D8" s="41">
        <f t="shared" ref="D8:D15" si="1">(C8/B8)-1</f>
        <v>-0.55737704918032782</v>
      </c>
      <c r="E8" s="36">
        <v>136</v>
      </c>
      <c r="F8" s="36">
        <v>85</v>
      </c>
      <c r="G8" s="32">
        <f t="shared" si="0"/>
        <v>-0.375</v>
      </c>
      <c r="H8" s="40">
        <v>5624</v>
      </c>
      <c r="I8" s="36">
        <v>3406</v>
      </c>
      <c r="J8" s="41">
        <f t="shared" ref="J8:J15" si="2">(I8/H8)-1</f>
        <v>-0.39438122332859171</v>
      </c>
      <c r="K8" s="36">
        <f t="shared" ref="K8:L14" si="3">B8+E8+H8</f>
        <v>5821</v>
      </c>
      <c r="L8" s="36">
        <f t="shared" si="3"/>
        <v>3518</v>
      </c>
      <c r="M8" s="32">
        <f t="shared" ref="M8:M15" si="4">(L8/K8)-1</f>
        <v>-0.3956364885758461</v>
      </c>
    </row>
    <row r="9" spans="1:13" x14ac:dyDescent="0.3">
      <c r="A9" s="75" t="s">
        <v>99</v>
      </c>
      <c r="B9" s="40">
        <v>8</v>
      </c>
      <c r="C9" s="36">
        <v>1</v>
      </c>
      <c r="D9" s="41">
        <f t="shared" si="1"/>
        <v>-0.875</v>
      </c>
      <c r="E9" s="36">
        <v>36</v>
      </c>
      <c r="F9" s="36">
        <v>28</v>
      </c>
      <c r="G9" s="32">
        <f t="shared" si="0"/>
        <v>-0.22222222222222221</v>
      </c>
      <c r="H9" s="40">
        <v>448</v>
      </c>
      <c r="I9" s="36">
        <v>280</v>
      </c>
      <c r="J9" s="41">
        <f t="shared" si="2"/>
        <v>-0.375</v>
      </c>
      <c r="K9" s="36">
        <f t="shared" si="3"/>
        <v>492</v>
      </c>
      <c r="L9" s="36">
        <f t="shared" si="3"/>
        <v>309</v>
      </c>
      <c r="M9" s="32">
        <f t="shared" si="4"/>
        <v>-0.37195121951219512</v>
      </c>
    </row>
    <row r="10" spans="1:13" x14ac:dyDescent="0.3">
      <c r="A10" s="75" t="s">
        <v>100</v>
      </c>
      <c r="B10" s="40">
        <v>35</v>
      </c>
      <c r="C10" s="36">
        <v>27</v>
      </c>
      <c r="D10" s="41">
        <f t="shared" si="1"/>
        <v>-0.22857142857142854</v>
      </c>
      <c r="E10" s="36">
        <v>111</v>
      </c>
      <c r="F10" s="36">
        <v>111</v>
      </c>
      <c r="G10" s="32">
        <f t="shared" si="0"/>
        <v>0</v>
      </c>
      <c r="H10" s="40">
        <v>2374</v>
      </c>
      <c r="I10" s="36">
        <v>1576</v>
      </c>
      <c r="J10" s="41">
        <f t="shared" si="2"/>
        <v>-0.33614153327716934</v>
      </c>
      <c r="K10" s="36">
        <f t="shared" si="3"/>
        <v>2520</v>
      </c>
      <c r="L10" s="36">
        <f t="shared" si="3"/>
        <v>1714</v>
      </c>
      <c r="M10" s="32">
        <f t="shared" si="4"/>
        <v>-0.31984126984126982</v>
      </c>
    </row>
    <row r="11" spans="1:13" x14ac:dyDescent="0.3">
      <c r="A11" s="75" t="s">
        <v>101</v>
      </c>
      <c r="B11" s="40">
        <v>3</v>
      </c>
      <c r="C11" s="36">
        <v>0</v>
      </c>
      <c r="D11" s="41">
        <f t="shared" si="1"/>
        <v>-1</v>
      </c>
      <c r="E11" s="36">
        <v>6</v>
      </c>
      <c r="F11" s="36">
        <v>4</v>
      </c>
      <c r="G11" s="32">
        <f t="shared" si="0"/>
        <v>-0.33333333333333337</v>
      </c>
      <c r="H11" s="40">
        <v>140</v>
      </c>
      <c r="I11" s="36">
        <v>71</v>
      </c>
      <c r="J11" s="41">
        <f t="shared" si="2"/>
        <v>-0.49285714285714288</v>
      </c>
      <c r="K11" s="36">
        <f t="shared" si="3"/>
        <v>149</v>
      </c>
      <c r="L11" s="36">
        <f t="shared" si="3"/>
        <v>75</v>
      </c>
      <c r="M11" s="32">
        <f t="shared" si="4"/>
        <v>-0.49664429530201337</v>
      </c>
    </row>
    <row r="12" spans="1:13" x14ac:dyDescent="0.3">
      <c r="A12" s="75" t="s">
        <v>102</v>
      </c>
      <c r="B12" s="40">
        <v>6</v>
      </c>
      <c r="C12" s="36">
        <v>3</v>
      </c>
      <c r="D12" s="41">
        <f t="shared" si="1"/>
        <v>-0.5</v>
      </c>
      <c r="E12" s="36">
        <v>24</v>
      </c>
      <c r="F12" s="36">
        <v>19</v>
      </c>
      <c r="G12" s="32">
        <f t="shared" si="0"/>
        <v>-0.20833333333333337</v>
      </c>
      <c r="H12" s="40">
        <v>389</v>
      </c>
      <c r="I12" s="36">
        <v>249</v>
      </c>
      <c r="J12" s="41">
        <f t="shared" si="2"/>
        <v>-0.35989717223650386</v>
      </c>
      <c r="K12" s="36">
        <f t="shared" si="3"/>
        <v>419</v>
      </c>
      <c r="L12" s="36">
        <f t="shared" si="3"/>
        <v>271</v>
      </c>
      <c r="M12" s="32">
        <f t="shared" si="4"/>
        <v>-0.3532219570405728</v>
      </c>
    </row>
    <row r="13" spans="1:13" x14ac:dyDescent="0.3">
      <c r="A13" s="75" t="s">
        <v>103</v>
      </c>
      <c r="B13" s="40">
        <v>5</v>
      </c>
      <c r="C13" s="36">
        <v>2</v>
      </c>
      <c r="D13" s="41">
        <f t="shared" si="1"/>
        <v>-0.6</v>
      </c>
      <c r="E13" s="36">
        <v>12</v>
      </c>
      <c r="F13" s="36">
        <v>11</v>
      </c>
      <c r="G13" s="32">
        <f t="shared" si="0"/>
        <v>-8.333333333333337E-2</v>
      </c>
      <c r="H13" s="40">
        <v>123</v>
      </c>
      <c r="I13" s="36">
        <v>80</v>
      </c>
      <c r="J13" s="41">
        <f t="shared" si="2"/>
        <v>-0.34959349593495936</v>
      </c>
      <c r="K13" s="36">
        <f t="shared" si="3"/>
        <v>140</v>
      </c>
      <c r="L13" s="36">
        <f t="shared" si="3"/>
        <v>93</v>
      </c>
      <c r="M13" s="32">
        <f t="shared" si="4"/>
        <v>-0.33571428571428574</v>
      </c>
    </row>
    <row r="14" spans="1:13" x14ac:dyDescent="0.3">
      <c r="A14" s="75" t="s">
        <v>104</v>
      </c>
      <c r="B14" s="40">
        <v>4</v>
      </c>
      <c r="C14" s="36">
        <v>7</v>
      </c>
      <c r="D14" s="41">
        <f t="shared" si="1"/>
        <v>0.75</v>
      </c>
      <c r="E14" s="36">
        <v>26</v>
      </c>
      <c r="F14" s="36">
        <v>21</v>
      </c>
      <c r="G14" s="32">
        <f t="shared" si="0"/>
        <v>-0.19230769230769229</v>
      </c>
      <c r="H14" s="40">
        <v>429</v>
      </c>
      <c r="I14" s="36">
        <v>335</v>
      </c>
      <c r="J14" s="41">
        <f t="shared" si="2"/>
        <v>-0.21911421911421913</v>
      </c>
      <c r="K14" s="36">
        <f t="shared" si="3"/>
        <v>459</v>
      </c>
      <c r="L14" s="36">
        <f t="shared" si="3"/>
        <v>363</v>
      </c>
      <c r="M14" s="32">
        <f t="shared" si="4"/>
        <v>-0.20915032679738566</v>
      </c>
    </row>
    <row r="15" spans="1:13" ht="15" thickBot="1" x14ac:dyDescent="0.35">
      <c r="A15" s="76" t="s">
        <v>0</v>
      </c>
      <c r="B15" s="135">
        <f>SUM(B7:B14)</f>
        <v>145</v>
      </c>
      <c r="C15" s="81">
        <f>SUM(C7:C14)</f>
        <v>78</v>
      </c>
      <c r="D15" s="136">
        <f t="shared" si="1"/>
        <v>-0.46206896551724141</v>
      </c>
      <c r="E15" s="81">
        <f>SUM(E7:E14)</f>
        <v>418</v>
      </c>
      <c r="F15" s="81">
        <f>SUM(F7:F14)</f>
        <v>311</v>
      </c>
      <c r="G15" s="132">
        <f t="shared" si="0"/>
        <v>-0.25598086124401909</v>
      </c>
      <c r="H15" s="135">
        <f>SUM(H7:H14)</f>
        <v>10667</v>
      </c>
      <c r="I15" s="81">
        <f>SUM(I7:I14)</f>
        <v>6636</v>
      </c>
      <c r="J15" s="136">
        <f t="shared" si="2"/>
        <v>-0.37789444079872503</v>
      </c>
      <c r="K15" s="81">
        <f>SUM(K7:K14)</f>
        <v>11230</v>
      </c>
      <c r="L15" s="81">
        <f>SUM(L7:L14)</f>
        <v>7025</v>
      </c>
      <c r="M15" s="132">
        <f t="shared" si="4"/>
        <v>-0.37444345503116649</v>
      </c>
    </row>
    <row r="16" spans="1:13" ht="15" thickTop="1" x14ac:dyDescent="0.3">
      <c r="A16" s="113" t="s">
        <v>292</v>
      </c>
    </row>
  </sheetData>
  <sheetProtection algorithmName="SHA-512" hashValue="mL1j58CFJaJUW17wG7+Hcm3KelUi5d9OXV1LZjyYbggpniVvYy8rbaDR+2tHPeOAjqMEumBquMrDK1/ZwIC3eg==" saltValue="8OyXg4pj4X5sdT/IIpL8Z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CCC-E739-4F31-A500-F8634A7ED9C0}">
  <dimension ref="A1:M28"/>
  <sheetViews>
    <sheetView showGridLines="0" workbookViewId="0">
      <selection activeCell="M2" sqref="M2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282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209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7</v>
      </c>
      <c r="B7" s="40">
        <v>3</v>
      </c>
      <c r="C7" s="36">
        <v>2</v>
      </c>
      <c r="D7" s="41">
        <f>(C7/B7)-1</f>
        <v>-0.33333333333333337</v>
      </c>
      <c r="E7" s="36">
        <v>28</v>
      </c>
      <c r="F7" s="36">
        <v>17</v>
      </c>
      <c r="G7" s="32">
        <f>(F7/E7)-1</f>
        <v>-0.3928571428571429</v>
      </c>
      <c r="H7" s="40">
        <v>723</v>
      </c>
      <c r="I7" s="36">
        <v>463</v>
      </c>
      <c r="J7" s="41">
        <f>(I7/H7)-1</f>
        <v>-0.35961272475795303</v>
      </c>
      <c r="K7" s="36">
        <f>B7+E7+H7</f>
        <v>754</v>
      </c>
      <c r="L7" s="36">
        <f>C7+F7+I7</f>
        <v>482</v>
      </c>
      <c r="M7" s="97">
        <f>(L7/K7)-1</f>
        <v>-0.36074270557029176</v>
      </c>
    </row>
    <row r="8" spans="1:13" x14ac:dyDescent="0.3">
      <c r="A8" s="75" t="s">
        <v>8</v>
      </c>
      <c r="B8" s="40">
        <v>13</v>
      </c>
      <c r="C8" s="36">
        <v>6</v>
      </c>
      <c r="D8" s="41">
        <f t="shared" ref="D8:D27" si="0">(C8/B8)-1</f>
        <v>-0.53846153846153844</v>
      </c>
      <c r="E8" s="36">
        <v>20</v>
      </c>
      <c r="F8" s="36">
        <v>24</v>
      </c>
      <c r="G8" s="32">
        <f t="shared" ref="G8:G27" si="1">(F8/E8)-1</f>
        <v>0.19999999999999996</v>
      </c>
      <c r="H8" s="40">
        <v>186</v>
      </c>
      <c r="I8" s="36">
        <v>122</v>
      </c>
      <c r="J8" s="41">
        <f t="shared" ref="J8:J27" si="2">(I8/H8)-1</f>
        <v>-0.34408602150537637</v>
      </c>
      <c r="K8" s="36">
        <f t="shared" ref="K8:L26" si="3">B8+E8+H8</f>
        <v>219</v>
      </c>
      <c r="L8" s="36">
        <f t="shared" si="3"/>
        <v>152</v>
      </c>
      <c r="M8" s="97">
        <f t="shared" ref="M8:M27" si="4">(L8/K8)-1</f>
        <v>-0.30593607305936077</v>
      </c>
    </row>
    <row r="9" spans="1:13" x14ac:dyDescent="0.3">
      <c r="A9" s="75" t="s">
        <v>9</v>
      </c>
      <c r="B9" s="40">
        <v>5</v>
      </c>
      <c r="C9" s="36">
        <v>2</v>
      </c>
      <c r="D9" s="41">
        <f t="shared" si="0"/>
        <v>-0.6</v>
      </c>
      <c r="E9" s="36">
        <v>23</v>
      </c>
      <c r="F9" s="36">
        <v>17</v>
      </c>
      <c r="G9" s="32">
        <f t="shared" si="1"/>
        <v>-0.26086956521739135</v>
      </c>
      <c r="H9" s="40">
        <v>980</v>
      </c>
      <c r="I9" s="36">
        <v>589</v>
      </c>
      <c r="J9" s="41">
        <f t="shared" si="2"/>
        <v>-0.3989795918367347</v>
      </c>
      <c r="K9" s="36">
        <f t="shared" si="3"/>
        <v>1008</v>
      </c>
      <c r="L9" s="36">
        <f t="shared" si="3"/>
        <v>608</v>
      </c>
      <c r="M9" s="97">
        <f t="shared" si="4"/>
        <v>-0.39682539682539686</v>
      </c>
    </row>
    <row r="10" spans="1:13" x14ac:dyDescent="0.3">
      <c r="A10" s="75" t="s">
        <v>10</v>
      </c>
      <c r="B10" s="40">
        <v>0</v>
      </c>
      <c r="C10" s="36">
        <v>1</v>
      </c>
      <c r="D10" s="52" t="s">
        <v>83</v>
      </c>
      <c r="E10" s="36">
        <v>13</v>
      </c>
      <c r="F10" s="36">
        <v>10</v>
      </c>
      <c r="G10" s="32">
        <f t="shared" si="1"/>
        <v>-0.23076923076923073</v>
      </c>
      <c r="H10" s="40">
        <v>129</v>
      </c>
      <c r="I10" s="36">
        <v>70</v>
      </c>
      <c r="J10" s="41">
        <f t="shared" si="2"/>
        <v>-0.45736434108527135</v>
      </c>
      <c r="K10" s="36">
        <f t="shared" si="3"/>
        <v>142</v>
      </c>
      <c r="L10" s="36">
        <f t="shared" si="3"/>
        <v>81</v>
      </c>
      <c r="M10" s="97">
        <f t="shared" si="4"/>
        <v>-0.42957746478873238</v>
      </c>
    </row>
    <row r="11" spans="1:13" x14ac:dyDescent="0.3">
      <c r="A11" s="75" t="s">
        <v>105</v>
      </c>
      <c r="B11" s="40">
        <v>6</v>
      </c>
      <c r="C11" s="36">
        <v>5</v>
      </c>
      <c r="D11" s="41">
        <f t="shared" si="0"/>
        <v>-0.16666666666666663</v>
      </c>
      <c r="E11" s="36">
        <v>12</v>
      </c>
      <c r="F11" s="36">
        <v>14</v>
      </c>
      <c r="G11" s="32">
        <f t="shared" si="1"/>
        <v>0.16666666666666674</v>
      </c>
      <c r="H11" s="40">
        <v>178</v>
      </c>
      <c r="I11" s="36">
        <v>113</v>
      </c>
      <c r="J11" s="41">
        <f t="shared" si="2"/>
        <v>-0.3651685393258427</v>
      </c>
      <c r="K11" s="36">
        <f t="shared" si="3"/>
        <v>196</v>
      </c>
      <c r="L11" s="36">
        <f t="shared" si="3"/>
        <v>132</v>
      </c>
      <c r="M11" s="97">
        <f t="shared" si="4"/>
        <v>-0.32653061224489799</v>
      </c>
    </row>
    <row r="12" spans="1:13" x14ac:dyDescent="0.3">
      <c r="A12" s="75" t="s">
        <v>11</v>
      </c>
      <c r="B12" s="40">
        <v>8</v>
      </c>
      <c r="C12" s="36">
        <v>3</v>
      </c>
      <c r="D12" s="41">
        <f t="shared" si="0"/>
        <v>-0.625</v>
      </c>
      <c r="E12" s="36">
        <v>10</v>
      </c>
      <c r="F12" s="36">
        <v>16</v>
      </c>
      <c r="G12" s="32">
        <f t="shared" si="1"/>
        <v>0.60000000000000009</v>
      </c>
      <c r="H12" s="40">
        <v>435</v>
      </c>
      <c r="I12" s="36">
        <v>294</v>
      </c>
      <c r="J12" s="41">
        <f t="shared" si="2"/>
        <v>-0.32413793103448274</v>
      </c>
      <c r="K12" s="36">
        <f t="shared" si="3"/>
        <v>453</v>
      </c>
      <c r="L12" s="36">
        <f t="shared" si="3"/>
        <v>313</v>
      </c>
      <c r="M12" s="97">
        <f t="shared" si="4"/>
        <v>-0.30905077262693159</v>
      </c>
    </row>
    <row r="13" spans="1:13" x14ac:dyDescent="0.3">
      <c r="A13" s="75" t="s">
        <v>12</v>
      </c>
      <c r="B13" s="40">
        <v>5</v>
      </c>
      <c r="C13" s="36">
        <v>3</v>
      </c>
      <c r="D13" s="41">
        <f t="shared" si="0"/>
        <v>-0.4</v>
      </c>
      <c r="E13" s="36">
        <v>18</v>
      </c>
      <c r="F13" s="36">
        <v>10</v>
      </c>
      <c r="G13" s="32">
        <f t="shared" si="1"/>
        <v>-0.44444444444444442</v>
      </c>
      <c r="H13" s="40">
        <v>166</v>
      </c>
      <c r="I13" s="36">
        <v>101</v>
      </c>
      <c r="J13" s="41">
        <f t="shared" si="2"/>
        <v>-0.39156626506024095</v>
      </c>
      <c r="K13" s="36">
        <f t="shared" si="3"/>
        <v>189</v>
      </c>
      <c r="L13" s="36">
        <f t="shared" si="3"/>
        <v>114</v>
      </c>
      <c r="M13" s="97">
        <f t="shared" si="4"/>
        <v>-0.39682539682539686</v>
      </c>
    </row>
    <row r="14" spans="1:13" x14ac:dyDescent="0.3">
      <c r="A14" s="75" t="s">
        <v>5</v>
      </c>
      <c r="B14" s="40">
        <v>4</v>
      </c>
      <c r="C14" s="36">
        <v>4</v>
      </c>
      <c r="D14" s="41">
        <f t="shared" si="0"/>
        <v>0</v>
      </c>
      <c r="E14" s="36">
        <v>35</v>
      </c>
      <c r="F14" s="36">
        <v>20</v>
      </c>
      <c r="G14" s="32">
        <f t="shared" si="1"/>
        <v>-0.4285714285714286</v>
      </c>
      <c r="H14" s="40">
        <v>543</v>
      </c>
      <c r="I14" s="36">
        <v>315</v>
      </c>
      <c r="J14" s="41">
        <f t="shared" si="2"/>
        <v>-0.41988950276243098</v>
      </c>
      <c r="K14" s="36">
        <f t="shared" si="3"/>
        <v>582</v>
      </c>
      <c r="L14" s="36">
        <f t="shared" si="3"/>
        <v>339</v>
      </c>
      <c r="M14" s="97">
        <f t="shared" si="4"/>
        <v>-0.41752577319587625</v>
      </c>
    </row>
    <row r="15" spans="1:13" x14ac:dyDescent="0.3">
      <c r="A15" s="75" t="s">
        <v>13</v>
      </c>
      <c r="B15" s="40">
        <v>3</v>
      </c>
      <c r="C15" s="36">
        <v>4</v>
      </c>
      <c r="D15" s="41">
        <f t="shared" si="0"/>
        <v>0.33333333333333326</v>
      </c>
      <c r="E15" s="36">
        <v>18</v>
      </c>
      <c r="F15" s="36">
        <v>6</v>
      </c>
      <c r="G15" s="32">
        <f t="shared" si="1"/>
        <v>-0.66666666666666674</v>
      </c>
      <c r="H15" s="40">
        <v>143</v>
      </c>
      <c r="I15" s="36">
        <v>81</v>
      </c>
      <c r="J15" s="41">
        <f t="shared" si="2"/>
        <v>-0.43356643356643354</v>
      </c>
      <c r="K15" s="36">
        <f t="shared" si="3"/>
        <v>164</v>
      </c>
      <c r="L15" s="36">
        <f t="shared" si="3"/>
        <v>91</v>
      </c>
      <c r="M15" s="97">
        <f t="shared" si="4"/>
        <v>-0.44512195121951215</v>
      </c>
    </row>
    <row r="16" spans="1:13" x14ac:dyDescent="0.3">
      <c r="A16" s="75" t="s">
        <v>14</v>
      </c>
      <c r="B16" s="40">
        <v>8</v>
      </c>
      <c r="C16" s="36">
        <v>5</v>
      </c>
      <c r="D16" s="41">
        <f t="shared" si="0"/>
        <v>-0.375</v>
      </c>
      <c r="E16" s="36">
        <v>22</v>
      </c>
      <c r="F16" s="36">
        <v>16</v>
      </c>
      <c r="G16" s="32">
        <f t="shared" si="1"/>
        <v>-0.27272727272727271</v>
      </c>
      <c r="H16" s="40">
        <v>472</v>
      </c>
      <c r="I16" s="36">
        <v>299</v>
      </c>
      <c r="J16" s="41">
        <f t="shared" si="2"/>
        <v>-0.36652542372881358</v>
      </c>
      <c r="K16" s="36">
        <f t="shared" si="3"/>
        <v>502</v>
      </c>
      <c r="L16" s="36">
        <f t="shared" si="3"/>
        <v>320</v>
      </c>
      <c r="M16" s="97">
        <f t="shared" si="4"/>
        <v>-0.36254980079681276</v>
      </c>
    </row>
    <row r="17" spans="1:13" x14ac:dyDescent="0.3">
      <c r="A17" s="75" t="s">
        <v>3</v>
      </c>
      <c r="B17" s="40">
        <v>11</v>
      </c>
      <c r="C17" s="36">
        <v>8</v>
      </c>
      <c r="D17" s="41">
        <f t="shared" si="0"/>
        <v>-0.27272727272727271</v>
      </c>
      <c r="E17" s="36">
        <v>34</v>
      </c>
      <c r="F17" s="36">
        <v>28</v>
      </c>
      <c r="G17" s="32">
        <f t="shared" si="1"/>
        <v>-0.17647058823529416</v>
      </c>
      <c r="H17" s="40">
        <v>2090</v>
      </c>
      <c r="I17" s="36">
        <v>1263</v>
      </c>
      <c r="J17" s="41">
        <f t="shared" si="2"/>
        <v>-0.39569377990430621</v>
      </c>
      <c r="K17" s="36">
        <f t="shared" si="3"/>
        <v>2135</v>
      </c>
      <c r="L17" s="36">
        <f t="shared" si="3"/>
        <v>1299</v>
      </c>
      <c r="M17" s="97">
        <f t="shared" si="4"/>
        <v>-0.39156908665105383</v>
      </c>
    </row>
    <row r="18" spans="1:13" x14ac:dyDescent="0.3">
      <c r="A18" s="75" t="s">
        <v>15</v>
      </c>
      <c r="B18" s="40">
        <v>1</v>
      </c>
      <c r="C18" s="36">
        <v>5</v>
      </c>
      <c r="D18" s="41">
        <f t="shared" si="0"/>
        <v>4</v>
      </c>
      <c r="E18" s="36">
        <v>13</v>
      </c>
      <c r="F18" s="36">
        <v>19</v>
      </c>
      <c r="G18" s="32">
        <f t="shared" si="1"/>
        <v>0.46153846153846145</v>
      </c>
      <c r="H18" s="40">
        <v>104</v>
      </c>
      <c r="I18" s="36">
        <v>81</v>
      </c>
      <c r="J18" s="41">
        <f t="shared" si="2"/>
        <v>-0.22115384615384615</v>
      </c>
      <c r="K18" s="36">
        <f t="shared" si="3"/>
        <v>118</v>
      </c>
      <c r="L18" s="36">
        <f t="shared" si="3"/>
        <v>105</v>
      </c>
      <c r="M18" s="97">
        <f t="shared" si="4"/>
        <v>-0.11016949152542377</v>
      </c>
    </row>
    <row r="19" spans="1:13" x14ac:dyDescent="0.3">
      <c r="A19" s="75" t="s">
        <v>4</v>
      </c>
      <c r="B19" s="40">
        <v>18</v>
      </c>
      <c r="C19" s="36">
        <v>6</v>
      </c>
      <c r="D19" s="41">
        <f t="shared" si="0"/>
        <v>-0.66666666666666674</v>
      </c>
      <c r="E19" s="36">
        <v>27</v>
      </c>
      <c r="F19" s="36">
        <v>25</v>
      </c>
      <c r="G19" s="32">
        <f t="shared" si="1"/>
        <v>-7.407407407407407E-2</v>
      </c>
      <c r="H19" s="40">
        <v>1854</v>
      </c>
      <c r="I19" s="36">
        <v>1072</v>
      </c>
      <c r="J19" s="41">
        <f t="shared" si="2"/>
        <v>-0.42179072276159657</v>
      </c>
      <c r="K19" s="36">
        <f t="shared" si="3"/>
        <v>1899</v>
      </c>
      <c r="L19" s="36">
        <f t="shared" si="3"/>
        <v>1103</v>
      </c>
      <c r="M19" s="97">
        <f t="shared" si="4"/>
        <v>-0.41916798314902581</v>
      </c>
    </row>
    <row r="20" spans="1:13" x14ac:dyDescent="0.3">
      <c r="A20" s="75" t="s">
        <v>16</v>
      </c>
      <c r="B20" s="40">
        <v>9</v>
      </c>
      <c r="C20" s="36">
        <v>6</v>
      </c>
      <c r="D20" s="41">
        <f t="shared" si="0"/>
        <v>-0.33333333333333337</v>
      </c>
      <c r="E20" s="36">
        <v>41</v>
      </c>
      <c r="F20" s="36">
        <v>25</v>
      </c>
      <c r="G20" s="32">
        <f t="shared" si="1"/>
        <v>-0.3902439024390244</v>
      </c>
      <c r="H20" s="40">
        <v>508</v>
      </c>
      <c r="I20" s="36">
        <v>343</v>
      </c>
      <c r="J20" s="41">
        <f t="shared" si="2"/>
        <v>-0.32480314960629919</v>
      </c>
      <c r="K20" s="36">
        <f t="shared" si="3"/>
        <v>558</v>
      </c>
      <c r="L20" s="36">
        <f t="shared" si="3"/>
        <v>374</v>
      </c>
      <c r="M20" s="97">
        <f t="shared" si="4"/>
        <v>-0.32974910394265233</v>
      </c>
    </row>
    <row r="21" spans="1:13" x14ac:dyDescent="0.3">
      <c r="A21" s="75" t="s">
        <v>17</v>
      </c>
      <c r="B21" s="40">
        <v>3</v>
      </c>
      <c r="C21" s="36">
        <v>3</v>
      </c>
      <c r="D21" s="41">
        <f t="shared" si="0"/>
        <v>0</v>
      </c>
      <c r="E21" s="36">
        <v>21</v>
      </c>
      <c r="F21" s="36">
        <v>17</v>
      </c>
      <c r="G21" s="32">
        <f t="shared" si="1"/>
        <v>-0.19047619047619047</v>
      </c>
      <c r="H21" s="40">
        <v>820</v>
      </c>
      <c r="I21" s="36">
        <v>532</v>
      </c>
      <c r="J21" s="41">
        <f t="shared" si="2"/>
        <v>-0.35121951219512193</v>
      </c>
      <c r="K21" s="36">
        <f t="shared" si="3"/>
        <v>844</v>
      </c>
      <c r="L21" s="36">
        <f t="shared" si="3"/>
        <v>552</v>
      </c>
      <c r="M21" s="97">
        <f t="shared" si="4"/>
        <v>-0.34597156398104267</v>
      </c>
    </row>
    <row r="22" spans="1:13" x14ac:dyDescent="0.3">
      <c r="A22" s="75" t="s">
        <v>106</v>
      </c>
      <c r="B22" s="40">
        <v>2</v>
      </c>
      <c r="C22" s="36">
        <v>6</v>
      </c>
      <c r="D22" s="41">
        <f t="shared" si="0"/>
        <v>2</v>
      </c>
      <c r="E22" s="36">
        <v>10</v>
      </c>
      <c r="F22" s="36">
        <v>10</v>
      </c>
      <c r="G22" s="32">
        <f t="shared" si="1"/>
        <v>0</v>
      </c>
      <c r="H22" s="40">
        <v>250</v>
      </c>
      <c r="I22" s="36">
        <v>167</v>
      </c>
      <c r="J22" s="41">
        <f t="shared" si="2"/>
        <v>-0.33199999999999996</v>
      </c>
      <c r="K22" s="36">
        <f t="shared" si="3"/>
        <v>262</v>
      </c>
      <c r="L22" s="36">
        <f t="shared" si="3"/>
        <v>183</v>
      </c>
      <c r="M22" s="97">
        <f t="shared" si="4"/>
        <v>-0.30152671755725191</v>
      </c>
    </row>
    <row r="23" spans="1:13" x14ac:dyDescent="0.3">
      <c r="A23" s="75" t="s">
        <v>18</v>
      </c>
      <c r="B23" s="40">
        <v>1</v>
      </c>
      <c r="C23" s="36">
        <v>1</v>
      </c>
      <c r="D23" s="41">
        <f t="shared" si="0"/>
        <v>0</v>
      </c>
      <c r="E23" s="36">
        <v>5</v>
      </c>
      <c r="F23" s="36">
        <v>11</v>
      </c>
      <c r="G23" s="32">
        <f t="shared" si="1"/>
        <v>1.2000000000000002</v>
      </c>
      <c r="H23" s="40">
        <v>263</v>
      </c>
      <c r="I23" s="36">
        <v>154</v>
      </c>
      <c r="J23" s="41">
        <f t="shared" si="2"/>
        <v>-0.4144486692015209</v>
      </c>
      <c r="K23" s="36">
        <f t="shared" si="3"/>
        <v>269</v>
      </c>
      <c r="L23" s="36">
        <f t="shared" si="3"/>
        <v>166</v>
      </c>
      <c r="M23" s="97">
        <f t="shared" si="4"/>
        <v>-0.38289962825278812</v>
      </c>
    </row>
    <row r="24" spans="1:13" x14ac:dyDescent="0.3">
      <c r="A24" s="75" t="s">
        <v>19</v>
      </c>
      <c r="B24" s="40">
        <v>9</v>
      </c>
      <c r="C24" s="36">
        <v>2</v>
      </c>
      <c r="D24" s="41">
        <f t="shared" si="0"/>
        <v>-0.77777777777777779</v>
      </c>
      <c r="E24" s="36">
        <v>18</v>
      </c>
      <c r="F24" s="36">
        <v>11</v>
      </c>
      <c r="G24" s="32">
        <f t="shared" si="1"/>
        <v>-0.38888888888888884</v>
      </c>
      <c r="H24" s="40">
        <v>405</v>
      </c>
      <c r="I24" s="36">
        <v>265</v>
      </c>
      <c r="J24" s="41">
        <f t="shared" si="2"/>
        <v>-0.34567901234567899</v>
      </c>
      <c r="K24" s="36">
        <f t="shared" si="3"/>
        <v>432</v>
      </c>
      <c r="L24" s="36">
        <f t="shared" si="3"/>
        <v>278</v>
      </c>
      <c r="M24" s="97">
        <f t="shared" si="4"/>
        <v>-0.35648148148148151</v>
      </c>
    </row>
    <row r="25" spans="1:13" x14ac:dyDescent="0.3">
      <c r="A25" s="75" t="s">
        <v>107</v>
      </c>
      <c r="B25" s="40">
        <v>6</v>
      </c>
      <c r="C25" s="36">
        <v>4</v>
      </c>
      <c r="D25" s="41">
        <f t="shared" si="0"/>
        <v>-0.33333333333333337</v>
      </c>
      <c r="E25" s="36">
        <v>23</v>
      </c>
      <c r="F25" s="36">
        <v>7</v>
      </c>
      <c r="G25" s="32">
        <f t="shared" si="1"/>
        <v>-0.69565217391304346</v>
      </c>
      <c r="H25" s="40">
        <v>180</v>
      </c>
      <c r="I25" s="36">
        <v>131</v>
      </c>
      <c r="J25" s="41">
        <f t="shared" si="2"/>
        <v>-0.27222222222222225</v>
      </c>
      <c r="K25" s="36">
        <f t="shared" si="3"/>
        <v>209</v>
      </c>
      <c r="L25" s="36">
        <f t="shared" si="3"/>
        <v>142</v>
      </c>
      <c r="M25" s="97">
        <f t="shared" si="4"/>
        <v>-0.32057416267942584</v>
      </c>
    </row>
    <row r="26" spans="1:13" x14ac:dyDescent="0.3">
      <c r="A26" s="75" t="s">
        <v>108</v>
      </c>
      <c r="B26" s="40">
        <v>30</v>
      </c>
      <c r="C26" s="36">
        <v>2</v>
      </c>
      <c r="D26" s="41">
        <f t="shared" si="0"/>
        <v>-0.93333333333333335</v>
      </c>
      <c r="E26" s="36">
        <v>27</v>
      </c>
      <c r="F26" s="36">
        <v>8</v>
      </c>
      <c r="G26" s="32">
        <f t="shared" si="1"/>
        <v>-0.70370370370370372</v>
      </c>
      <c r="H26" s="40">
        <v>238</v>
      </c>
      <c r="I26" s="36">
        <v>181</v>
      </c>
      <c r="J26" s="41">
        <f t="shared" si="2"/>
        <v>-0.23949579831932777</v>
      </c>
      <c r="K26" s="36">
        <f t="shared" si="3"/>
        <v>295</v>
      </c>
      <c r="L26" s="36">
        <f t="shared" si="3"/>
        <v>191</v>
      </c>
      <c r="M26" s="97">
        <f t="shared" si="4"/>
        <v>-0.35254237288135593</v>
      </c>
    </row>
    <row r="27" spans="1:13" ht="15" thickBot="1" x14ac:dyDescent="0.35">
      <c r="A27" s="76" t="s">
        <v>0</v>
      </c>
      <c r="B27" s="135">
        <f>SUM(B7:B26)</f>
        <v>145</v>
      </c>
      <c r="C27" s="81">
        <f>SUM(C7:C26)</f>
        <v>78</v>
      </c>
      <c r="D27" s="136">
        <f t="shared" si="0"/>
        <v>-0.46206896551724141</v>
      </c>
      <c r="E27" s="81">
        <f>SUM(E7:E26)</f>
        <v>418</v>
      </c>
      <c r="F27" s="81">
        <f>SUM(F7:F26)</f>
        <v>311</v>
      </c>
      <c r="G27" s="132">
        <f t="shared" si="1"/>
        <v>-0.25598086124401909</v>
      </c>
      <c r="H27" s="135">
        <f>SUM(H7:H26)</f>
        <v>10667</v>
      </c>
      <c r="I27" s="81">
        <f>SUM(I7:I26)</f>
        <v>6636</v>
      </c>
      <c r="J27" s="136">
        <f t="shared" si="2"/>
        <v>-0.37789444079872503</v>
      </c>
      <c r="K27" s="81">
        <f>SUM(K7:K26)</f>
        <v>11230</v>
      </c>
      <c r="L27" s="81">
        <f>SUM(L7:L26)</f>
        <v>7025</v>
      </c>
      <c r="M27" s="132">
        <f t="shared" si="4"/>
        <v>-0.37444345503116649</v>
      </c>
    </row>
    <row r="28" spans="1:13" ht="15" thickTop="1" x14ac:dyDescent="0.3"/>
  </sheetData>
  <sheetProtection algorithmName="SHA-512" hashValue="0jyXvfsEDn89Dcytwnr22DwKi6TiczNbHTsNY4dKY+PC6mJi2ZOnU5O8uaMGd0xBytzyFyxKc7fn7fe92aZuxA==" saltValue="ZgKkRXGxohoAEsBBALQAL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8356-FAD8-4529-ADE5-C2A23D48CA5A}">
  <dimension ref="A1:M23"/>
  <sheetViews>
    <sheetView showGridLines="0" workbookViewId="0">
      <selection activeCell="A3" sqref="A3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283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140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141</v>
      </c>
      <c r="B7" s="40">
        <v>10</v>
      </c>
      <c r="C7" s="36">
        <v>8</v>
      </c>
      <c r="D7" s="41">
        <f>(C7/B7)-1</f>
        <v>-0.19999999999999996</v>
      </c>
      <c r="E7" s="36">
        <v>45</v>
      </c>
      <c r="F7" s="36">
        <v>25</v>
      </c>
      <c r="G7" s="32">
        <f>(F7/E7)-1</f>
        <v>-0.44444444444444442</v>
      </c>
      <c r="H7" s="40">
        <v>1697</v>
      </c>
      <c r="I7" s="36">
        <v>972</v>
      </c>
      <c r="J7" s="41">
        <f>(I7/H7)-1</f>
        <v>-0.427224513847967</v>
      </c>
      <c r="K7" s="30">
        <f>B7+E7+H7</f>
        <v>1752</v>
      </c>
      <c r="L7" s="30">
        <f>C7+F7+I7</f>
        <v>1005</v>
      </c>
      <c r="M7" s="98">
        <f>(L7/K7)-1</f>
        <v>-0.42636986301369861</v>
      </c>
    </row>
    <row r="8" spans="1:13" x14ac:dyDescent="0.3">
      <c r="A8" s="75" t="s">
        <v>142</v>
      </c>
      <c r="B8" s="40">
        <v>9</v>
      </c>
      <c r="C8" s="36">
        <v>7</v>
      </c>
      <c r="D8" s="41">
        <f t="shared" ref="D8:D21" si="0">(C8/B8)-1</f>
        <v>-0.22222222222222221</v>
      </c>
      <c r="E8" s="36">
        <v>50</v>
      </c>
      <c r="F8" s="36">
        <v>35</v>
      </c>
      <c r="G8" s="32">
        <f t="shared" ref="G8:G21" si="1">(F8/E8)-1</f>
        <v>-0.30000000000000004</v>
      </c>
      <c r="H8" s="40">
        <v>1163</v>
      </c>
      <c r="I8" s="36">
        <v>698</v>
      </c>
      <c r="J8" s="41">
        <f t="shared" ref="J8:J21" si="2">(I8/H8)-1</f>
        <v>-0.3998280309544282</v>
      </c>
      <c r="K8" s="36">
        <f>B8+E8+H8</f>
        <v>1222</v>
      </c>
      <c r="L8" s="36">
        <f t="shared" ref="L8:L21" si="3">C8+F8+I8</f>
        <v>740</v>
      </c>
      <c r="M8" s="32">
        <f t="shared" ref="M8:M21" si="4">(L8/K8)-1</f>
        <v>-0.39443535188216039</v>
      </c>
    </row>
    <row r="9" spans="1:13" x14ac:dyDescent="0.3">
      <c r="A9" s="75" t="s">
        <v>143</v>
      </c>
      <c r="B9" s="40">
        <v>14</v>
      </c>
      <c r="C9" s="36">
        <v>9</v>
      </c>
      <c r="D9" s="41">
        <f t="shared" si="0"/>
        <v>-0.3571428571428571</v>
      </c>
      <c r="E9" s="36">
        <v>58</v>
      </c>
      <c r="F9" s="36">
        <v>55</v>
      </c>
      <c r="G9" s="32">
        <f t="shared" si="1"/>
        <v>-5.1724137931034475E-2</v>
      </c>
      <c r="H9" s="40">
        <v>1240</v>
      </c>
      <c r="I9" s="36">
        <v>854</v>
      </c>
      <c r="J9" s="41">
        <f t="shared" si="2"/>
        <v>-0.31129032258064515</v>
      </c>
      <c r="K9" s="36">
        <f t="shared" ref="K9:K21" si="5">B9+E9+H9</f>
        <v>1312</v>
      </c>
      <c r="L9" s="36">
        <f t="shared" si="3"/>
        <v>918</v>
      </c>
      <c r="M9" s="32">
        <f t="shared" si="4"/>
        <v>-0.30030487804878048</v>
      </c>
    </row>
    <row r="10" spans="1:13" x14ac:dyDescent="0.3">
      <c r="A10" s="75" t="s">
        <v>144</v>
      </c>
      <c r="B10" s="40">
        <v>8</v>
      </c>
      <c r="C10" s="36">
        <v>14</v>
      </c>
      <c r="D10" s="41">
        <f t="shared" si="0"/>
        <v>0.75</v>
      </c>
      <c r="E10" s="36">
        <v>34</v>
      </c>
      <c r="F10" s="36">
        <v>38</v>
      </c>
      <c r="G10" s="32">
        <f t="shared" si="1"/>
        <v>0.11764705882352944</v>
      </c>
      <c r="H10" s="40">
        <v>851</v>
      </c>
      <c r="I10" s="36">
        <v>560</v>
      </c>
      <c r="J10" s="41">
        <f t="shared" si="2"/>
        <v>-0.34195064629847238</v>
      </c>
      <c r="K10" s="36">
        <f t="shared" si="5"/>
        <v>893</v>
      </c>
      <c r="L10" s="36">
        <f t="shared" si="3"/>
        <v>612</v>
      </c>
      <c r="M10" s="32">
        <f t="shared" si="4"/>
        <v>-0.31466965285554316</v>
      </c>
    </row>
    <row r="11" spans="1:13" x14ac:dyDescent="0.3">
      <c r="A11" s="75" t="s">
        <v>145</v>
      </c>
      <c r="B11" s="40">
        <v>7</v>
      </c>
      <c r="C11" s="36">
        <v>3</v>
      </c>
      <c r="D11" s="41">
        <f t="shared" si="0"/>
        <v>-0.5714285714285714</v>
      </c>
      <c r="E11" s="36">
        <v>27</v>
      </c>
      <c r="F11" s="36">
        <v>22</v>
      </c>
      <c r="G11" s="32">
        <f t="shared" si="1"/>
        <v>-0.18518518518518523</v>
      </c>
      <c r="H11" s="40">
        <v>613</v>
      </c>
      <c r="I11" s="36">
        <v>414</v>
      </c>
      <c r="J11" s="41">
        <f t="shared" si="2"/>
        <v>-0.32463295269168024</v>
      </c>
      <c r="K11" s="36">
        <f t="shared" si="5"/>
        <v>647</v>
      </c>
      <c r="L11" s="36">
        <f t="shared" si="3"/>
        <v>439</v>
      </c>
      <c r="M11" s="32">
        <f t="shared" si="4"/>
        <v>-0.32148377125193195</v>
      </c>
    </row>
    <row r="12" spans="1:13" x14ac:dyDescent="0.3">
      <c r="A12" s="75" t="s">
        <v>146</v>
      </c>
      <c r="B12" s="40">
        <v>3</v>
      </c>
      <c r="C12" s="36">
        <v>2</v>
      </c>
      <c r="D12" s="41">
        <f t="shared" si="0"/>
        <v>-0.33333333333333337</v>
      </c>
      <c r="E12" s="36">
        <v>25</v>
      </c>
      <c r="F12" s="36">
        <v>25</v>
      </c>
      <c r="G12" s="32">
        <f t="shared" si="1"/>
        <v>0</v>
      </c>
      <c r="H12" s="40">
        <v>507</v>
      </c>
      <c r="I12" s="36">
        <v>356</v>
      </c>
      <c r="J12" s="41">
        <f t="shared" si="2"/>
        <v>-0.29783037475345164</v>
      </c>
      <c r="K12" s="36">
        <f t="shared" si="5"/>
        <v>535</v>
      </c>
      <c r="L12" s="36">
        <f t="shared" si="3"/>
        <v>383</v>
      </c>
      <c r="M12" s="32">
        <f t="shared" si="4"/>
        <v>-0.28411214953271025</v>
      </c>
    </row>
    <row r="13" spans="1:13" x14ac:dyDescent="0.3">
      <c r="A13" s="75" t="s">
        <v>147</v>
      </c>
      <c r="B13" s="40">
        <v>4</v>
      </c>
      <c r="C13" s="36">
        <v>1</v>
      </c>
      <c r="D13" s="41">
        <f t="shared" si="0"/>
        <v>-0.75</v>
      </c>
      <c r="E13" s="36">
        <v>29</v>
      </c>
      <c r="F13" s="36">
        <v>11</v>
      </c>
      <c r="G13" s="32">
        <f t="shared" si="1"/>
        <v>-0.62068965517241381</v>
      </c>
      <c r="H13" s="40">
        <v>593</v>
      </c>
      <c r="I13" s="36">
        <v>403</v>
      </c>
      <c r="J13" s="41">
        <f t="shared" si="2"/>
        <v>-0.32040472175379431</v>
      </c>
      <c r="K13" s="36">
        <f t="shared" si="5"/>
        <v>626</v>
      </c>
      <c r="L13" s="36">
        <f t="shared" si="3"/>
        <v>415</v>
      </c>
      <c r="M13" s="32">
        <f t="shared" si="4"/>
        <v>-0.33706070287539935</v>
      </c>
    </row>
    <row r="14" spans="1:13" x14ac:dyDescent="0.3">
      <c r="A14" s="75" t="s">
        <v>148</v>
      </c>
      <c r="B14" s="40">
        <v>6</v>
      </c>
      <c r="C14" s="36">
        <v>7</v>
      </c>
      <c r="D14" s="41">
        <f t="shared" si="0"/>
        <v>0.16666666666666674</v>
      </c>
      <c r="E14" s="36">
        <v>17</v>
      </c>
      <c r="F14" s="36">
        <v>17</v>
      </c>
      <c r="G14" s="32">
        <f t="shared" si="1"/>
        <v>0</v>
      </c>
      <c r="H14" s="40">
        <v>559</v>
      </c>
      <c r="I14" s="36">
        <v>392</v>
      </c>
      <c r="J14" s="41">
        <f t="shared" si="2"/>
        <v>-0.29874776386404289</v>
      </c>
      <c r="K14" s="36">
        <f t="shared" si="5"/>
        <v>582</v>
      </c>
      <c r="L14" s="36">
        <f t="shared" si="3"/>
        <v>416</v>
      </c>
      <c r="M14" s="32">
        <f t="shared" si="4"/>
        <v>-0.28522336769759449</v>
      </c>
    </row>
    <row r="15" spans="1:13" x14ac:dyDescent="0.3">
      <c r="A15" s="75" t="s">
        <v>149</v>
      </c>
      <c r="B15" s="40">
        <v>6</v>
      </c>
      <c r="C15" s="36">
        <v>5</v>
      </c>
      <c r="D15" s="41">
        <f t="shared" si="0"/>
        <v>-0.16666666666666663</v>
      </c>
      <c r="E15" s="36">
        <v>22</v>
      </c>
      <c r="F15" s="36">
        <v>13</v>
      </c>
      <c r="G15" s="32">
        <f t="shared" si="1"/>
        <v>-0.40909090909090906</v>
      </c>
      <c r="H15" s="40">
        <v>552</v>
      </c>
      <c r="I15" s="36">
        <v>356</v>
      </c>
      <c r="J15" s="41">
        <f t="shared" si="2"/>
        <v>-0.35507246376811596</v>
      </c>
      <c r="K15" s="36">
        <f t="shared" si="5"/>
        <v>580</v>
      </c>
      <c r="L15" s="36">
        <f t="shared" si="3"/>
        <v>374</v>
      </c>
      <c r="M15" s="32">
        <f t="shared" si="4"/>
        <v>-0.35517241379310349</v>
      </c>
    </row>
    <row r="16" spans="1:13" x14ac:dyDescent="0.3">
      <c r="A16" s="75" t="s">
        <v>150</v>
      </c>
      <c r="B16" s="40">
        <v>5</v>
      </c>
      <c r="C16" s="36">
        <v>5</v>
      </c>
      <c r="D16" s="41">
        <f t="shared" si="0"/>
        <v>0</v>
      </c>
      <c r="E16" s="36">
        <v>17</v>
      </c>
      <c r="F16" s="36">
        <v>7</v>
      </c>
      <c r="G16" s="32">
        <f t="shared" si="1"/>
        <v>-0.58823529411764708</v>
      </c>
      <c r="H16" s="40">
        <v>616</v>
      </c>
      <c r="I16" s="36">
        <v>354</v>
      </c>
      <c r="J16" s="41">
        <f t="shared" si="2"/>
        <v>-0.42532467532467533</v>
      </c>
      <c r="K16" s="36">
        <f t="shared" si="5"/>
        <v>638</v>
      </c>
      <c r="L16" s="36">
        <f t="shared" si="3"/>
        <v>366</v>
      </c>
      <c r="M16" s="32">
        <f>(L16/K16)-1</f>
        <v>-0.42633228840125392</v>
      </c>
    </row>
    <row r="17" spans="1:13" x14ac:dyDescent="0.3">
      <c r="A17" s="75" t="s">
        <v>151</v>
      </c>
      <c r="B17" s="40">
        <v>11</v>
      </c>
      <c r="C17" s="36">
        <v>2</v>
      </c>
      <c r="D17" s="41">
        <f t="shared" si="0"/>
        <v>-0.81818181818181812</v>
      </c>
      <c r="E17" s="36">
        <v>16</v>
      </c>
      <c r="F17" s="36">
        <v>11</v>
      </c>
      <c r="G17" s="32">
        <f t="shared" si="1"/>
        <v>-0.3125</v>
      </c>
      <c r="H17" s="40">
        <v>547</v>
      </c>
      <c r="I17" s="36">
        <v>328</v>
      </c>
      <c r="J17" s="41">
        <f t="shared" si="2"/>
        <v>-0.40036563071297993</v>
      </c>
      <c r="K17" s="36">
        <f t="shared" si="5"/>
        <v>574</v>
      </c>
      <c r="L17" s="36">
        <f t="shared" si="3"/>
        <v>341</v>
      </c>
      <c r="M17" s="32">
        <f t="shared" si="4"/>
        <v>-0.40592334494773519</v>
      </c>
    </row>
    <row r="18" spans="1:13" x14ac:dyDescent="0.3">
      <c r="A18" s="75" t="s">
        <v>152</v>
      </c>
      <c r="B18" s="40">
        <v>12</v>
      </c>
      <c r="C18" s="36">
        <v>3</v>
      </c>
      <c r="D18" s="41">
        <f t="shared" si="0"/>
        <v>-0.75</v>
      </c>
      <c r="E18" s="36">
        <v>30</v>
      </c>
      <c r="F18" s="36">
        <v>14</v>
      </c>
      <c r="G18" s="32">
        <f t="shared" si="1"/>
        <v>-0.53333333333333333</v>
      </c>
      <c r="H18" s="40">
        <v>490</v>
      </c>
      <c r="I18" s="36">
        <v>281</v>
      </c>
      <c r="J18" s="41">
        <f t="shared" si="2"/>
        <v>-0.42653061224489797</v>
      </c>
      <c r="K18" s="36">
        <f t="shared" si="5"/>
        <v>532</v>
      </c>
      <c r="L18" s="36">
        <f t="shared" si="3"/>
        <v>298</v>
      </c>
      <c r="M18" s="32">
        <f t="shared" si="4"/>
        <v>-0.43984962406015038</v>
      </c>
    </row>
    <row r="19" spans="1:13" x14ac:dyDescent="0.3">
      <c r="A19" s="75" t="s">
        <v>153</v>
      </c>
      <c r="B19" s="40">
        <v>11</v>
      </c>
      <c r="C19" s="36">
        <v>3</v>
      </c>
      <c r="D19" s="41">
        <f t="shared" si="0"/>
        <v>-0.72727272727272729</v>
      </c>
      <c r="E19" s="36">
        <v>11</v>
      </c>
      <c r="F19" s="36">
        <v>13</v>
      </c>
      <c r="G19" s="32">
        <f t="shared" si="1"/>
        <v>0.18181818181818188</v>
      </c>
      <c r="H19" s="40">
        <v>420</v>
      </c>
      <c r="I19" s="36">
        <v>247</v>
      </c>
      <c r="J19" s="41">
        <f t="shared" si="2"/>
        <v>-0.41190476190476188</v>
      </c>
      <c r="K19" s="36">
        <f t="shared" si="5"/>
        <v>442</v>
      </c>
      <c r="L19" s="36">
        <f t="shared" si="3"/>
        <v>263</v>
      </c>
      <c r="M19" s="32">
        <f t="shared" si="4"/>
        <v>-0.40497737556561086</v>
      </c>
    </row>
    <row r="20" spans="1:13" x14ac:dyDescent="0.3">
      <c r="A20" s="75" t="s">
        <v>154</v>
      </c>
      <c r="B20" s="197">
        <v>39</v>
      </c>
      <c r="C20" s="196">
        <v>9</v>
      </c>
      <c r="D20" s="41">
        <f t="shared" si="0"/>
        <v>-0.76923076923076916</v>
      </c>
      <c r="E20" s="196">
        <v>37</v>
      </c>
      <c r="F20" s="196">
        <v>25</v>
      </c>
      <c r="G20" s="32">
        <f t="shared" si="1"/>
        <v>-0.32432432432432434</v>
      </c>
      <c r="H20" s="197">
        <v>818</v>
      </c>
      <c r="I20" s="196">
        <v>421</v>
      </c>
      <c r="J20" s="41">
        <f t="shared" si="2"/>
        <v>-0.4853300733496333</v>
      </c>
      <c r="K20" s="36">
        <f t="shared" si="5"/>
        <v>894</v>
      </c>
      <c r="L20" s="36">
        <f t="shared" si="3"/>
        <v>455</v>
      </c>
      <c r="M20" s="32">
        <f t="shared" si="4"/>
        <v>-0.49105145413870244</v>
      </c>
    </row>
    <row r="21" spans="1:13" x14ac:dyDescent="0.3">
      <c r="A21" s="75" t="s">
        <v>92</v>
      </c>
      <c r="B21" s="197">
        <v>0</v>
      </c>
      <c r="C21" s="196">
        <v>0</v>
      </c>
      <c r="D21" s="41" t="e">
        <f t="shared" si="0"/>
        <v>#DIV/0!</v>
      </c>
      <c r="E21" s="196">
        <v>0</v>
      </c>
      <c r="F21" s="196">
        <v>0</v>
      </c>
      <c r="G21" s="32" t="e">
        <f t="shared" si="1"/>
        <v>#DIV/0!</v>
      </c>
      <c r="H21" s="197">
        <v>1</v>
      </c>
      <c r="I21" s="196">
        <v>0</v>
      </c>
      <c r="J21" s="41">
        <f t="shared" si="2"/>
        <v>-1</v>
      </c>
      <c r="K21" s="36">
        <f t="shared" si="5"/>
        <v>1</v>
      </c>
      <c r="L21" s="36">
        <f t="shared" si="3"/>
        <v>0</v>
      </c>
      <c r="M21" s="32">
        <f t="shared" si="4"/>
        <v>-1</v>
      </c>
    </row>
    <row r="22" spans="1:13" ht="15" thickBot="1" x14ac:dyDescent="0.35">
      <c r="A22" s="76" t="s">
        <v>0</v>
      </c>
      <c r="B22" s="135">
        <f>SUM(B7:B21)</f>
        <v>145</v>
      </c>
      <c r="C22" s="81">
        <f>SUM(C7:C21)</f>
        <v>78</v>
      </c>
      <c r="D22" s="136">
        <f>(C22/B22)-1</f>
        <v>-0.46206896551724141</v>
      </c>
      <c r="E22" s="81">
        <f>SUM(E7:E21)</f>
        <v>418</v>
      </c>
      <c r="F22" s="81">
        <f>SUM(F7:F21)</f>
        <v>311</v>
      </c>
      <c r="G22" s="132">
        <f>(F22/E22)-1</f>
        <v>-0.25598086124401909</v>
      </c>
      <c r="H22" s="135">
        <f>SUM(H7:H21)</f>
        <v>10667</v>
      </c>
      <c r="I22" s="81">
        <f>SUM(I7:I21)</f>
        <v>6636</v>
      </c>
      <c r="J22" s="136">
        <f>(I22/H22)-1</f>
        <v>-0.37789444079872503</v>
      </c>
      <c r="K22" s="198">
        <f>B22+E22+H22</f>
        <v>11230</v>
      </c>
      <c r="L22" s="81">
        <f>SUM(L7:L21)</f>
        <v>7025</v>
      </c>
      <c r="M22" s="132">
        <f>(L22/K22)-1</f>
        <v>-0.37444345503116649</v>
      </c>
    </row>
    <row r="23" spans="1:13" ht="15" thickTop="1" x14ac:dyDescent="0.3"/>
  </sheetData>
  <sheetProtection algorithmName="SHA-512" hashValue="PxC6aLp6f0yuYGg4qTDlZvO4xuZNtkrMwG0o0WP+JikPn26WYUtaf4qPHP4QXlCklpB3OF9H21XCMs2CjPGhCw==" saltValue="O4KlAOsoDHwTzW/NDcgCR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62C5-B819-4720-9ACA-2B14FC1B2A10}">
  <dimension ref="A1:M13"/>
  <sheetViews>
    <sheetView showGridLines="0" workbookViewId="0">
      <selection activeCell="A4" sqref="A4:A6"/>
    </sheetView>
  </sheetViews>
  <sheetFormatPr defaultRowHeight="14.4" x14ac:dyDescent="0.3"/>
  <cols>
    <col min="1" max="1" width="25.77734375" customWidth="1"/>
  </cols>
  <sheetData>
    <row r="1" spans="1:13" x14ac:dyDescent="0.3">
      <c r="A1" s="208" t="s">
        <v>284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27" t="s">
        <v>212</v>
      </c>
      <c r="B4" s="330" t="s">
        <v>53</v>
      </c>
      <c r="C4" s="330"/>
      <c r="D4" s="330"/>
      <c r="E4" s="330" t="s">
        <v>54</v>
      </c>
      <c r="F4" s="330"/>
      <c r="G4" s="330"/>
      <c r="H4" s="330" t="s">
        <v>55</v>
      </c>
      <c r="I4" s="330"/>
      <c r="J4" s="330"/>
      <c r="K4" s="330" t="s">
        <v>162</v>
      </c>
      <c r="L4" s="330"/>
      <c r="M4" s="324"/>
    </row>
    <row r="5" spans="1:13" x14ac:dyDescent="0.3">
      <c r="A5" s="328"/>
      <c r="B5" s="331">
        <v>2019</v>
      </c>
      <c r="C5" s="331">
        <v>2020</v>
      </c>
      <c r="D5" s="185" t="s">
        <v>136</v>
      </c>
      <c r="E5" s="331">
        <v>2019</v>
      </c>
      <c r="F5" s="331">
        <v>2020</v>
      </c>
      <c r="G5" s="185" t="s">
        <v>136</v>
      </c>
      <c r="H5" s="331">
        <v>2019</v>
      </c>
      <c r="I5" s="331">
        <v>2020</v>
      </c>
      <c r="J5" s="185" t="s">
        <v>136</v>
      </c>
      <c r="K5" s="331">
        <v>2019</v>
      </c>
      <c r="L5" s="331">
        <v>2020</v>
      </c>
      <c r="M5" s="187" t="s">
        <v>136</v>
      </c>
    </row>
    <row r="6" spans="1:13" ht="15" thickBot="1" x14ac:dyDescent="0.35">
      <c r="A6" s="329"/>
      <c r="B6" s="320"/>
      <c r="C6" s="320"/>
      <c r="D6" s="186" t="s">
        <v>137</v>
      </c>
      <c r="E6" s="320"/>
      <c r="F6" s="320"/>
      <c r="G6" s="186" t="s">
        <v>137</v>
      </c>
      <c r="H6" s="320"/>
      <c r="I6" s="320"/>
      <c r="J6" s="186" t="s">
        <v>137</v>
      </c>
      <c r="K6" s="320"/>
      <c r="L6" s="320"/>
      <c r="M6" s="188" t="s">
        <v>137</v>
      </c>
    </row>
    <row r="7" spans="1:13" ht="14.55" customHeight="1" thickTop="1" x14ac:dyDescent="0.3">
      <c r="A7" s="75" t="s">
        <v>213</v>
      </c>
      <c r="B7" s="153">
        <v>87</v>
      </c>
      <c r="C7" s="152">
        <v>54</v>
      </c>
      <c r="D7" s="154">
        <f>(C7/B7)-1</f>
        <v>-0.37931034482758619</v>
      </c>
      <c r="E7" s="147">
        <v>323</v>
      </c>
      <c r="F7" s="147">
        <v>270</v>
      </c>
      <c r="G7" s="150">
        <f>(F7/E7)-1</f>
        <v>-0.16408668730650156</v>
      </c>
      <c r="H7" s="153">
        <v>8872</v>
      </c>
      <c r="I7" s="152">
        <v>5553</v>
      </c>
      <c r="J7" s="154">
        <f>(I7/H7)-1</f>
        <v>-0.37409828674481516</v>
      </c>
      <c r="K7" s="147">
        <f>B7+E7+H7</f>
        <v>9282</v>
      </c>
      <c r="L7" s="147">
        <f>C7+F7+I7</f>
        <v>5877</v>
      </c>
      <c r="M7" s="148">
        <f>(L7/K7)-1</f>
        <v>-0.36683904330963157</v>
      </c>
    </row>
    <row r="8" spans="1:13" ht="14.55" customHeight="1" x14ac:dyDescent="0.3">
      <c r="A8" s="75" t="s">
        <v>214</v>
      </c>
      <c r="B8" s="149">
        <v>3</v>
      </c>
      <c r="C8" s="147">
        <v>3</v>
      </c>
      <c r="D8" s="151">
        <f t="shared" ref="D8:D12" si="0">(C8/B8)-1</f>
        <v>0</v>
      </c>
      <c r="E8" s="147">
        <v>23</v>
      </c>
      <c r="F8" s="147">
        <v>9</v>
      </c>
      <c r="G8" s="150">
        <f t="shared" ref="G8:G12" si="1">(F8/E8)-1</f>
        <v>-0.60869565217391308</v>
      </c>
      <c r="H8" s="149">
        <v>1009</v>
      </c>
      <c r="I8" s="147">
        <v>620</v>
      </c>
      <c r="J8" s="151">
        <f t="shared" ref="J8:J12" si="2">(I8/H8)-1</f>
        <v>-0.38553022794846381</v>
      </c>
      <c r="K8" s="147">
        <f t="shared" ref="K8:L11" si="3">B8+E8+H8</f>
        <v>1035</v>
      </c>
      <c r="L8" s="147">
        <f t="shared" si="3"/>
        <v>632</v>
      </c>
      <c r="M8" s="148">
        <f t="shared" ref="M8:M12" si="4">(L8/K8)-1</f>
        <v>-0.3893719806763285</v>
      </c>
    </row>
    <row r="9" spans="1:13" ht="14.55" customHeight="1" x14ac:dyDescent="0.3">
      <c r="A9" s="75" t="s">
        <v>215</v>
      </c>
      <c r="B9" s="149">
        <v>3</v>
      </c>
      <c r="C9" s="147">
        <v>1</v>
      </c>
      <c r="D9" s="151">
        <f t="shared" si="0"/>
        <v>-0.66666666666666674</v>
      </c>
      <c r="E9" s="147">
        <v>4</v>
      </c>
      <c r="F9" s="147">
        <v>4</v>
      </c>
      <c r="G9" s="150">
        <f t="shared" si="1"/>
        <v>0</v>
      </c>
      <c r="H9" s="149">
        <v>70</v>
      </c>
      <c r="I9" s="147">
        <v>44</v>
      </c>
      <c r="J9" s="151">
        <f t="shared" si="2"/>
        <v>-0.37142857142857144</v>
      </c>
      <c r="K9" s="147">
        <f t="shared" si="3"/>
        <v>77</v>
      </c>
      <c r="L9" s="147">
        <f t="shared" si="3"/>
        <v>49</v>
      </c>
      <c r="M9" s="148">
        <f t="shared" si="4"/>
        <v>-0.36363636363636365</v>
      </c>
    </row>
    <row r="10" spans="1:13" ht="14.55" customHeight="1" x14ac:dyDescent="0.3">
      <c r="A10" s="75" t="s">
        <v>216</v>
      </c>
      <c r="B10" s="149">
        <v>22</v>
      </c>
      <c r="C10" s="147">
        <v>20</v>
      </c>
      <c r="D10" s="151">
        <f t="shared" si="0"/>
        <v>-9.0909090909090939E-2</v>
      </c>
      <c r="E10" s="147">
        <v>53</v>
      </c>
      <c r="F10" s="147">
        <v>28</v>
      </c>
      <c r="G10" s="150">
        <f t="shared" si="1"/>
        <v>-0.47169811320754718</v>
      </c>
      <c r="H10" s="149">
        <v>636</v>
      </c>
      <c r="I10" s="147">
        <v>388</v>
      </c>
      <c r="J10" s="151">
        <f t="shared" si="2"/>
        <v>-0.38993710691823902</v>
      </c>
      <c r="K10" s="147">
        <f t="shared" si="3"/>
        <v>711</v>
      </c>
      <c r="L10" s="147">
        <f t="shared" si="3"/>
        <v>436</v>
      </c>
      <c r="M10" s="148">
        <f t="shared" si="4"/>
        <v>-0.38677918424753865</v>
      </c>
    </row>
    <row r="11" spans="1:13" ht="14.55" customHeight="1" x14ac:dyDescent="0.3">
      <c r="A11" s="75" t="s">
        <v>92</v>
      </c>
      <c r="B11" s="149">
        <v>30</v>
      </c>
      <c r="C11" s="147">
        <v>0</v>
      </c>
      <c r="D11" s="151">
        <f t="shared" si="0"/>
        <v>-1</v>
      </c>
      <c r="E11" s="147">
        <v>15</v>
      </c>
      <c r="F11" s="147">
        <v>0</v>
      </c>
      <c r="G11" s="150">
        <f t="shared" si="1"/>
        <v>-1</v>
      </c>
      <c r="H11" s="149">
        <v>80</v>
      </c>
      <c r="I11" s="147">
        <v>31</v>
      </c>
      <c r="J11" s="151">
        <f t="shared" si="2"/>
        <v>-0.61250000000000004</v>
      </c>
      <c r="K11" s="147">
        <f t="shared" si="3"/>
        <v>125</v>
      </c>
      <c r="L11" s="147">
        <f t="shared" si="3"/>
        <v>31</v>
      </c>
      <c r="M11" s="148">
        <f t="shared" si="4"/>
        <v>-0.752</v>
      </c>
    </row>
    <row r="12" spans="1:13" ht="14.55" customHeight="1" thickBot="1" x14ac:dyDescent="0.35">
      <c r="A12" s="76" t="s">
        <v>0</v>
      </c>
      <c r="B12" s="155">
        <f>SUM(B7:B11)</f>
        <v>145</v>
      </c>
      <c r="C12" s="156">
        <f>SUM(C7:C11)</f>
        <v>78</v>
      </c>
      <c r="D12" s="157">
        <f t="shared" si="0"/>
        <v>-0.46206896551724141</v>
      </c>
      <c r="E12" s="156">
        <f>SUM(E7:E11)</f>
        <v>418</v>
      </c>
      <c r="F12" s="156">
        <f>SUM(F7:F11)</f>
        <v>311</v>
      </c>
      <c r="G12" s="158">
        <f t="shared" si="1"/>
        <v>-0.25598086124401909</v>
      </c>
      <c r="H12" s="155">
        <f>SUM(H7:H11)</f>
        <v>10667</v>
      </c>
      <c r="I12" s="156">
        <f>SUM(I7:I11)</f>
        <v>6636</v>
      </c>
      <c r="J12" s="157">
        <f t="shared" si="2"/>
        <v>-0.37789444079872503</v>
      </c>
      <c r="K12" s="156">
        <f>SUM(K7:K11)</f>
        <v>11230</v>
      </c>
      <c r="L12" s="156">
        <f>SUM(L7:L11)</f>
        <v>7025</v>
      </c>
      <c r="M12" s="158">
        <f t="shared" si="4"/>
        <v>-0.37444345503116649</v>
      </c>
    </row>
    <row r="13" spans="1:13" ht="15" thickTop="1" x14ac:dyDescent="0.3"/>
  </sheetData>
  <sheetProtection algorithmName="SHA-512" hashValue="OC11zkZbx4sidjkv7zQlnrbFCnCKjzep58YEtWQH1L6uxG4OPlloM1Is4bPbBB5tbMoOxLcf6oFtLCy82ptM1Q==" saltValue="AsjkMUxfar2ZWoJc9AJui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333D-4C81-47F2-AAD6-CBFF7B6E1EA4}">
  <dimension ref="A1:M11"/>
  <sheetViews>
    <sheetView showGridLines="0" workbookViewId="0">
      <selection activeCell="F30" sqref="F30"/>
    </sheetView>
  </sheetViews>
  <sheetFormatPr defaultRowHeight="14.4" x14ac:dyDescent="0.3"/>
  <cols>
    <col min="1" max="1" width="25.77734375" customWidth="1"/>
  </cols>
  <sheetData>
    <row r="1" spans="1:13" x14ac:dyDescent="0.3">
      <c r="A1" s="208" t="s">
        <v>318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135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162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4.55" customHeight="1" thickTop="1" x14ac:dyDescent="0.3">
      <c r="A7" s="75" t="s">
        <v>138</v>
      </c>
      <c r="B7" s="40">
        <v>57</v>
      </c>
      <c r="C7" s="36">
        <v>49</v>
      </c>
      <c r="D7" s="41">
        <f>(C7/B7)-1</f>
        <v>-0.14035087719298245</v>
      </c>
      <c r="E7" s="36">
        <v>199</v>
      </c>
      <c r="F7" s="36">
        <v>150</v>
      </c>
      <c r="G7" s="32">
        <f>(F7/E7)-1</f>
        <v>-0.24623115577889443</v>
      </c>
      <c r="H7" s="40">
        <v>3732</v>
      </c>
      <c r="I7" s="36">
        <v>2700</v>
      </c>
      <c r="J7" s="41">
        <f>(I7/H7)-1</f>
        <v>-0.27652733118971062</v>
      </c>
      <c r="K7" s="36">
        <f t="shared" ref="K7:L9" si="0">B7+E7+H7</f>
        <v>3988</v>
      </c>
      <c r="L7" s="36">
        <f t="shared" si="0"/>
        <v>2899</v>
      </c>
      <c r="M7" s="97">
        <f>(L7/K7)-1</f>
        <v>-0.27306920762286857</v>
      </c>
    </row>
    <row r="8" spans="1:13" ht="14.55" customHeight="1" x14ac:dyDescent="0.3">
      <c r="A8" s="75" t="s">
        <v>139</v>
      </c>
      <c r="B8" s="40">
        <v>88</v>
      </c>
      <c r="C8" s="36">
        <v>29</v>
      </c>
      <c r="D8" s="41">
        <f t="shared" ref="D8:D10" si="1">(C8/B8)-1</f>
        <v>-0.67045454545454541</v>
      </c>
      <c r="E8" s="36">
        <v>219</v>
      </c>
      <c r="F8" s="36">
        <v>161</v>
      </c>
      <c r="G8" s="32">
        <f t="shared" ref="G8:G10" si="2">(F8/E8)-1</f>
        <v>-0.26484018264840181</v>
      </c>
      <c r="H8" s="40">
        <v>6934</v>
      </c>
      <c r="I8" s="36">
        <v>3936</v>
      </c>
      <c r="J8" s="41">
        <f t="shared" ref="J8:J10" si="3">(I8/H8)-1</f>
        <v>-0.43236227285837903</v>
      </c>
      <c r="K8" s="36">
        <f t="shared" si="0"/>
        <v>7241</v>
      </c>
      <c r="L8" s="36">
        <f t="shared" si="0"/>
        <v>4126</v>
      </c>
      <c r="M8" s="97">
        <f t="shared" ref="M8:M10" si="4">(L8/K8)-1</f>
        <v>-0.43018920038668695</v>
      </c>
    </row>
    <row r="9" spans="1:13" ht="14.55" customHeight="1" x14ac:dyDescent="0.3">
      <c r="A9" s="75" t="s">
        <v>92</v>
      </c>
      <c r="B9" s="40">
        <v>0</v>
      </c>
      <c r="C9" s="36">
        <v>0</v>
      </c>
      <c r="D9" s="52" t="s">
        <v>83</v>
      </c>
      <c r="E9" s="36">
        <v>0</v>
      </c>
      <c r="F9" s="36">
        <v>0</v>
      </c>
      <c r="G9" s="32" t="s">
        <v>83</v>
      </c>
      <c r="H9" s="40">
        <v>1</v>
      </c>
      <c r="I9" s="36">
        <v>0</v>
      </c>
      <c r="J9" s="41">
        <f t="shared" si="3"/>
        <v>-1</v>
      </c>
      <c r="K9" s="36">
        <f t="shared" si="0"/>
        <v>1</v>
      </c>
      <c r="L9" s="36">
        <f t="shared" si="0"/>
        <v>0</v>
      </c>
      <c r="M9" s="97">
        <f t="shared" si="4"/>
        <v>-1</v>
      </c>
    </row>
    <row r="10" spans="1:13" ht="14.55" customHeight="1" thickBot="1" x14ac:dyDescent="0.35">
      <c r="A10" s="76" t="s">
        <v>0</v>
      </c>
      <c r="B10" s="135">
        <f>SUM(B7:B9)</f>
        <v>145</v>
      </c>
      <c r="C10" s="81">
        <f>SUM(C7:C9)</f>
        <v>78</v>
      </c>
      <c r="D10" s="136">
        <f t="shared" si="1"/>
        <v>-0.46206896551724141</v>
      </c>
      <c r="E10" s="81">
        <f>SUM(E7:E9)</f>
        <v>418</v>
      </c>
      <c r="F10" s="81">
        <f>SUM(F7:F9)</f>
        <v>311</v>
      </c>
      <c r="G10" s="132">
        <f t="shared" si="2"/>
        <v>-0.25598086124401909</v>
      </c>
      <c r="H10" s="135">
        <f>SUM(H7:H9)</f>
        <v>10667</v>
      </c>
      <c r="I10" s="81">
        <f>SUM(I7:I9)</f>
        <v>6636</v>
      </c>
      <c r="J10" s="136">
        <f t="shared" si="3"/>
        <v>-0.37789444079872503</v>
      </c>
      <c r="K10" s="81">
        <f>SUM(K7:K9)</f>
        <v>11230</v>
      </c>
      <c r="L10" s="81">
        <f>SUM(L7:L9)</f>
        <v>7025</v>
      </c>
      <c r="M10" s="132">
        <f t="shared" si="4"/>
        <v>-0.37444345503116649</v>
      </c>
    </row>
    <row r="11" spans="1:13" ht="15" thickTop="1" x14ac:dyDescent="0.3"/>
  </sheetData>
  <sheetProtection algorithmName="SHA-512" hashValue="Qkzzj/0pvH7lwkWE5n/76bbS5a3t9H1ROCHYWVjI4dCMbyADQPN/rhSAA4+0V4HaGIVxhNimmE/IU3LyT8SfTg==" saltValue="+V1NGuHxyk0alhXEsloe5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028-8378-4B87-BE3E-E40395E2ECBD}">
  <dimension ref="A1:M11"/>
  <sheetViews>
    <sheetView showGridLines="0" workbookViewId="0">
      <selection activeCell="A12" sqref="A12"/>
    </sheetView>
  </sheetViews>
  <sheetFormatPr defaultRowHeight="14.4" x14ac:dyDescent="0.3"/>
  <sheetData>
    <row r="1" spans="1:13" x14ac:dyDescent="0.3">
      <c r="A1" s="209" t="s">
        <v>313</v>
      </c>
      <c r="B1" s="110"/>
      <c r="C1" s="110"/>
      <c r="D1" s="110"/>
      <c r="E1" s="110"/>
      <c r="F1" s="110"/>
    </row>
    <row r="3" spans="1:13" ht="15" thickBot="1" x14ac:dyDescent="0.35"/>
    <row r="4" spans="1:13" ht="15" thickTop="1" x14ac:dyDescent="0.3">
      <c r="A4" s="308" t="s">
        <v>298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217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89" t="s">
        <v>160</v>
      </c>
      <c r="B7" s="149">
        <v>383</v>
      </c>
      <c r="C7" s="147">
        <v>344</v>
      </c>
      <c r="D7" s="151">
        <f>(C7/B7)-1</f>
        <v>-0.10182767624020883</v>
      </c>
      <c r="E7" s="147">
        <v>1391</v>
      </c>
      <c r="F7" s="147">
        <v>1164</v>
      </c>
      <c r="G7" s="150">
        <f>(F7/E7)-1</f>
        <v>-0.16319194823867722</v>
      </c>
      <c r="H7" s="149">
        <v>27754</v>
      </c>
      <c r="I7" s="147">
        <v>21014</v>
      </c>
      <c r="J7" s="151">
        <f>(I7/H7)-1</f>
        <v>-0.24284787778338257</v>
      </c>
      <c r="K7" s="199">
        <f t="shared" ref="K7:L9" si="0">B7+E7+H7</f>
        <v>29528</v>
      </c>
      <c r="L7" s="199">
        <f t="shared" si="0"/>
        <v>22522</v>
      </c>
      <c r="M7" s="159">
        <f>(L7/K7)-1</f>
        <v>-0.23726632348956922</v>
      </c>
    </row>
    <row r="8" spans="1:13" x14ac:dyDescent="0.3">
      <c r="A8" s="89" t="s">
        <v>107</v>
      </c>
      <c r="B8" s="149">
        <v>10</v>
      </c>
      <c r="C8" s="147">
        <v>8</v>
      </c>
      <c r="D8" s="151">
        <f>(C8/B8)-1</f>
        <v>-0.19999999999999996</v>
      </c>
      <c r="E8" s="147">
        <v>59</v>
      </c>
      <c r="F8" s="147">
        <v>71</v>
      </c>
      <c r="G8" s="150">
        <f>(F8/E8)-1</f>
        <v>0.20338983050847448</v>
      </c>
      <c r="H8" s="149">
        <v>429</v>
      </c>
      <c r="I8" s="147">
        <v>367</v>
      </c>
      <c r="J8" s="151">
        <f>(I8/H8)-1</f>
        <v>-0.14452214452214451</v>
      </c>
      <c r="K8" s="147">
        <f t="shared" si="0"/>
        <v>498</v>
      </c>
      <c r="L8" s="147">
        <f t="shared" si="0"/>
        <v>446</v>
      </c>
      <c r="M8" s="150">
        <f>(L8/K8)-1</f>
        <v>-0.10441767068273089</v>
      </c>
    </row>
    <row r="9" spans="1:13" x14ac:dyDescent="0.3">
      <c r="A9" s="89" t="s">
        <v>108</v>
      </c>
      <c r="B9" s="149">
        <v>10</v>
      </c>
      <c r="C9" s="147">
        <v>5</v>
      </c>
      <c r="D9" s="151">
        <f>(C9/B9)-1</f>
        <v>-0.5</v>
      </c>
      <c r="E9" s="147">
        <v>65</v>
      </c>
      <c r="F9" s="147">
        <v>40</v>
      </c>
      <c r="G9" s="150">
        <f>(F9/E9)-1</f>
        <v>-0.38461538461538458</v>
      </c>
      <c r="H9" s="149">
        <v>693</v>
      </c>
      <c r="I9" s="147">
        <v>557</v>
      </c>
      <c r="J9" s="151">
        <f>(I9/H9)-1</f>
        <v>-0.19624819624819623</v>
      </c>
      <c r="K9" s="147">
        <f t="shared" si="0"/>
        <v>768</v>
      </c>
      <c r="L9" s="147">
        <f t="shared" si="0"/>
        <v>602</v>
      </c>
      <c r="M9" s="150">
        <f>(L9/K9)-1</f>
        <v>-0.21614583333333337</v>
      </c>
    </row>
    <row r="10" spans="1:13" ht="15" thickBot="1" x14ac:dyDescent="0.35">
      <c r="A10" s="90" t="s">
        <v>0</v>
      </c>
      <c r="B10" s="155">
        <f>SUM(B7:B9)</f>
        <v>403</v>
      </c>
      <c r="C10" s="156">
        <f>SUM(C7:C9)</f>
        <v>357</v>
      </c>
      <c r="D10" s="157">
        <f>(C10/B10)-1</f>
        <v>-0.11414392059553347</v>
      </c>
      <c r="E10" s="156">
        <f>SUM(E7:E9)</f>
        <v>1515</v>
      </c>
      <c r="F10" s="156">
        <f>SUM(F7:F9)</f>
        <v>1275</v>
      </c>
      <c r="G10" s="158">
        <f>(F10/E10)-1</f>
        <v>-0.15841584158415845</v>
      </c>
      <c r="H10" s="155">
        <f>SUM(H7:H9)</f>
        <v>28876</v>
      </c>
      <c r="I10" s="156">
        <f>SUM(I7:I9)</f>
        <v>21938</v>
      </c>
      <c r="J10" s="157">
        <f>(I10/H10)-1</f>
        <v>-0.24026873528189496</v>
      </c>
      <c r="K10" s="156">
        <f>SUM(K7:K9)</f>
        <v>30794</v>
      </c>
      <c r="L10" s="156">
        <f>C10+F10+I10</f>
        <v>23570</v>
      </c>
      <c r="M10" s="158">
        <f>(L10/K10)-1</f>
        <v>-0.23459115412093268</v>
      </c>
    </row>
    <row r="11" spans="1:13" ht="15" thickTop="1" x14ac:dyDescent="0.3"/>
  </sheetData>
  <sheetProtection algorithmName="SHA-512" hashValue="kl5Y1UY5UDxaaaKEvGMypUOTzZrbEMySNh58tdg01bBqnDn+WRldy3GvjJ+p2CIN5XMlbpZ1k6U3iFVIIxYKww==" saltValue="g1VH64RkcfAQV5EPd+G83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32A6-4A35-4789-A81B-F83E28397FF8}">
  <dimension ref="A1:G9"/>
  <sheetViews>
    <sheetView showGridLines="0" workbookViewId="0">
      <selection activeCell="A3" sqref="A3"/>
    </sheetView>
  </sheetViews>
  <sheetFormatPr defaultRowHeight="14.4" x14ac:dyDescent="0.3"/>
  <cols>
    <col min="2" max="5" width="15.21875" customWidth="1"/>
  </cols>
  <sheetData>
    <row r="1" spans="1:7" x14ac:dyDescent="0.3">
      <c r="A1" s="208" t="s">
        <v>314</v>
      </c>
      <c r="B1" s="104"/>
      <c r="C1" s="104"/>
      <c r="D1" s="104"/>
      <c r="E1" s="104"/>
      <c r="F1" s="104"/>
      <c r="G1" s="108"/>
    </row>
    <row r="3" spans="1:7" ht="15" thickBot="1" x14ac:dyDescent="0.35"/>
    <row r="4" spans="1:7" ht="21.6" thickTop="1" thickBot="1" x14ac:dyDescent="0.35">
      <c r="A4" s="91" t="s">
        <v>161</v>
      </c>
      <c r="B4" s="161" t="s">
        <v>53</v>
      </c>
      <c r="C4" s="161" t="s">
        <v>54</v>
      </c>
      <c r="D4" s="161" t="s">
        <v>55</v>
      </c>
      <c r="E4" s="162" t="s">
        <v>218</v>
      </c>
    </row>
    <row r="5" spans="1:7" ht="15" thickTop="1" x14ac:dyDescent="0.3">
      <c r="A5" s="111">
        <v>2017</v>
      </c>
      <c r="B5" s="164">
        <v>415</v>
      </c>
      <c r="C5" s="165">
        <v>1454</v>
      </c>
      <c r="D5" s="165">
        <v>27508</v>
      </c>
      <c r="E5" s="200">
        <v>29377</v>
      </c>
    </row>
    <row r="6" spans="1:7" x14ac:dyDescent="0.3">
      <c r="A6" s="111">
        <v>2018</v>
      </c>
      <c r="B6" s="164">
        <v>450</v>
      </c>
      <c r="C6" s="165">
        <v>1357</v>
      </c>
      <c r="D6" s="165">
        <v>27310</v>
      </c>
      <c r="E6" s="166">
        <v>29117</v>
      </c>
    </row>
    <row r="7" spans="1:7" x14ac:dyDescent="0.3">
      <c r="A7" s="111">
        <v>2019</v>
      </c>
      <c r="B7" s="164">
        <v>403</v>
      </c>
      <c r="C7" s="165">
        <v>1515</v>
      </c>
      <c r="D7" s="165">
        <v>28876</v>
      </c>
      <c r="E7" s="166">
        <v>30794</v>
      </c>
    </row>
    <row r="8" spans="1:7" ht="15" thickBot="1" x14ac:dyDescent="0.35">
      <c r="A8" s="112">
        <v>2020</v>
      </c>
      <c r="B8" s="168">
        <v>357</v>
      </c>
      <c r="C8" s="169">
        <v>1275</v>
      </c>
      <c r="D8" s="169">
        <v>21938</v>
      </c>
      <c r="E8" s="170">
        <v>23570</v>
      </c>
    </row>
    <row r="9" spans="1:7" ht="15" thickTop="1" x14ac:dyDescent="0.3"/>
  </sheetData>
  <sheetProtection algorithmName="SHA-512" hashValue="da1j3uNZUH9jyMAfFb9nftXsmYOSkyfqkWgfgTVylceOBBjfu28m8YDUSP4J/Su6Y/qk6Mt+16K2nabrE6+quQ==" saltValue="hq4Gh0zCdHnHcUn1sVfdA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66FF-B571-44D6-9895-9A9EBF92E896}">
  <dimension ref="A1:M14"/>
  <sheetViews>
    <sheetView showGridLines="0" showRuler="0" topLeftCell="A2" zoomScaleNormal="100" zoomScaleSheetLayoutView="100" workbookViewId="0">
      <selection activeCell="D23" sqref="D23"/>
    </sheetView>
  </sheetViews>
  <sheetFormatPr defaultColWidth="7.77734375" defaultRowHeight="13.2" x14ac:dyDescent="0.25"/>
  <cols>
    <col min="1" max="1" width="14.777343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25">
      <c r="A1" s="208" t="s">
        <v>258</v>
      </c>
      <c r="B1" s="104"/>
      <c r="C1" s="104"/>
      <c r="D1" s="104"/>
      <c r="E1" s="104"/>
      <c r="F1" s="104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81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321</v>
      </c>
      <c r="B6" s="12">
        <v>1387</v>
      </c>
      <c r="C6" s="13">
        <v>877</v>
      </c>
      <c r="D6" s="25">
        <v>-0.36770007209805333</v>
      </c>
      <c r="E6" s="12">
        <v>43</v>
      </c>
      <c r="F6" s="13">
        <v>33</v>
      </c>
      <c r="G6" s="25">
        <v>-0.23255813953488369</v>
      </c>
      <c r="H6" s="12">
        <v>155</v>
      </c>
      <c r="I6" s="13">
        <v>84</v>
      </c>
      <c r="J6" s="25">
        <v>-0.45806451612903221</v>
      </c>
      <c r="K6" s="13">
        <v>1656</v>
      </c>
      <c r="L6" s="13">
        <v>1056</v>
      </c>
      <c r="M6" s="14">
        <v>-0.3623188405797102</v>
      </c>
    </row>
    <row r="7" spans="1:13" ht="12" customHeight="1" x14ac:dyDescent="0.25">
      <c r="A7" s="22" t="s">
        <v>322</v>
      </c>
      <c r="B7" s="12">
        <v>797</v>
      </c>
      <c r="C7" s="13">
        <v>470</v>
      </c>
      <c r="D7" s="25">
        <v>-0.41028858218318698</v>
      </c>
      <c r="E7" s="12">
        <v>26</v>
      </c>
      <c r="F7" s="13">
        <v>22</v>
      </c>
      <c r="G7" s="25">
        <v>-0.15384615384615385</v>
      </c>
      <c r="H7" s="12">
        <v>99</v>
      </c>
      <c r="I7" s="13">
        <v>51</v>
      </c>
      <c r="J7" s="25">
        <v>-0.48484848484848486</v>
      </c>
      <c r="K7" s="13">
        <v>937</v>
      </c>
      <c r="L7" s="13">
        <v>564</v>
      </c>
      <c r="M7" s="14">
        <v>-0.39807897545357529</v>
      </c>
    </row>
    <row r="8" spans="1:13" ht="12" customHeight="1" x14ac:dyDescent="0.25">
      <c r="A8" s="22" t="s">
        <v>323</v>
      </c>
      <c r="B8" s="12">
        <v>4157</v>
      </c>
      <c r="C8" s="13">
        <v>2797</v>
      </c>
      <c r="D8" s="25">
        <v>-0.32715900890064953</v>
      </c>
      <c r="E8" s="12">
        <v>57</v>
      </c>
      <c r="F8" s="13">
        <v>56</v>
      </c>
      <c r="G8" s="25">
        <v>-1.7543859649122862E-2</v>
      </c>
      <c r="H8" s="12">
        <v>225</v>
      </c>
      <c r="I8" s="13">
        <v>158</v>
      </c>
      <c r="J8" s="25">
        <v>-0.29777777777777781</v>
      </c>
      <c r="K8" s="13">
        <v>4975</v>
      </c>
      <c r="L8" s="13">
        <v>3266</v>
      </c>
      <c r="M8" s="14">
        <v>-0.34351758793969844</v>
      </c>
    </row>
    <row r="9" spans="1:13" ht="12" customHeight="1" x14ac:dyDescent="0.25">
      <c r="A9" s="22" t="s">
        <v>324</v>
      </c>
      <c r="B9" s="12">
        <v>6047</v>
      </c>
      <c r="C9" s="13">
        <v>4657</v>
      </c>
      <c r="D9" s="25">
        <v>-0.22986604928063503</v>
      </c>
      <c r="E9" s="12">
        <v>83</v>
      </c>
      <c r="F9" s="13">
        <v>77</v>
      </c>
      <c r="G9" s="25">
        <v>-7.2289156626506035E-2</v>
      </c>
      <c r="H9" s="12">
        <v>294</v>
      </c>
      <c r="I9" s="13">
        <v>222</v>
      </c>
      <c r="J9" s="25">
        <v>-0.24489795918367352</v>
      </c>
      <c r="K9" s="13">
        <v>7098</v>
      </c>
      <c r="L9" s="13">
        <v>5306</v>
      </c>
      <c r="M9" s="14">
        <v>-0.25246548323471396</v>
      </c>
    </row>
    <row r="10" spans="1:13" ht="12" customHeight="1" x14ac:dyDescent="0.25">
      <c r="A10" s="22" t="s">
        <v>325</v>
      </c>
      <c r="B10" s="12">
        <v>6561</v>
      </c>
      <c r="C10" s="13">
        <v>5049</v>
      </c>
      <c r="D10" s="25">
        <v>-0.23045267489711929</v>
      </c>
      <c r="E10" s="12">
        <v>78</v>
      </c>
      <c r="F10" s="13">
        <v>76</v>
      </c>
      <c r="G10" s="25">
        <v>-2.5641025641025661E-2</v>
      </c>
      <c r="H10" s="12">
        <v>326</v>
      </c>
      <c r="I10" s="13">
        <v>259</v>
      </c>
      <c r="J10" s="25">
        <v>-0.20552147239263807</v>
      </c>
      <c r="K10" s="13">
        <v>7969</v>
      </c>
      <c r="L10" s="13">
        <v>5841</v>
      </c>
      <c r="M10" s="14">
        <v>-0.26703475969381352</v>
      </c>
    </row>
    <row r="11" spans="1:13" ht="12" customHeight="1" x14ac:dyDescent="0.25">
      <c r="A11" s="22" t="s">
        <v>326</v>
      </c>
      <c r="B11" s="12">
        <v>7745</v>
      </c>
      <c r="C11" s="13">
        <v>5723</v>
      </c>
      <c r="D11" s="25">
        <v>-0.2610716591349258</v>
      </c>
      <c r="E11" s="12">
        <v>142</v>
      </c>
      <c r="F11" s="13">
        <v>96</v>
      </c>
      <c r="G11" s="25">
        <v>-0.323943661971831</v>
      </c>
      <c r="H11" s="12">
        <v>464</v>
      </c>
      <c r="I11" s="13">
        <v>417</v>
      </c>
      <c r="J11" s="25">
        <v>-0.10129310344827591</v>
      </c>
      <c r="K11" s="13">
        <v>9561</v>
      </c>
      <c r="L11" s="13">
        <v>6684</v>
      </c>
      <c r="M11" s="14">
        <v>-0.30090994665829929</v>
      </c>
    </row>
    <row r="12" spans="1:13" ht="12" customHeight="1" x14ac:dyDescent="0.25">
      <c r="A12" s="22" t="s">
        <v>327</v>
      </c>
      <c r="B12" s="12">
        <v>7463</v>
      </c>
      <c r="C12" s="13">
        <v>5767</v>
      </c>
      <c r="D12" s="25">
        <v>-0.22725445531287691</v>
      </c>
      <c r="E12" s="12">
        <v>181</v>
      </c>
      <c r="F12" s="13">
        <v>105</v>
      </c>
      <c r="G12" s="25">
        <v>-0.41988950276243098</v>
      </c>
      <c r="H12" s="12">
        <v>534</v>
      </c>
      <c r="I12" s="13">
        <v>442</v>
      </c>
      <c r="J12" s="25">
        <v>-0.17228464419475653</v>
      </c>
      <c r="K12" s="13">
        <v>8971</v>
      </c>
      <c r="L12" s="13">
        <v>6580</v>
      </c>
      <c r="M12" s="14">
        <v>-0.26652547096198864</v>
      </c>
    </row>
    <row r="13" spans="1:13" ht="12" customHeight="1" x14ac:dyDescent="0.25">
      <c r="A13" s="22" t="s">
        <v>328</v>
      </c>
      <c r="B13" s="12">
        <v>3094</v>
      </c>
      <c r="C13" s="13">
        <v>2385</v>
      </c>
      <c r="D13" s="25">
        <v>-0.229153199741435</v>
      </c>
      <c r="E13" s="12">
        <v>78</v>
      </c>
      <c r="F13" s="13">
        <v>71</v>
      </c>
      <c r="G13" s="25">
        <v>-8.9743589743589758E-2</v>
      </c>
      <c r="H13" s="12">
        <v>286</v>
      </c>
      <c r="I13" s="13">
        <v>244</v>
      </c>
      <c r="J13" s="25">
        <v>-0.14685314685314688</v>
      </c>
      <c r="K13" s="13">
        <v>3767</v>
      </c>
      <c r="L13" s="13">
        <v>2761</v>
      </c>
      <c r="M13" s="14">
        <v>-0.26705601274223523</v>
      </c>
    </row>
    <row r="14" spans="1:13" ht="12" customHeight="1" thickBot="1" x14ac:dyDescent="0.3">
      <c r="A14" s="23" t="s">
        <v>0</v>
      </c>
      <c r="B14" s="15">
        <v>37251</v>
      </c>
      <c r="C14" s="16">
        <v>27725</v>
      </c>
      <c r="D14" s="26">
        <v>-0.25572467853212</v>
      </c>
      <c r="E14" s="15">
        <v>688</v>
      </c>
      <c r="F14" s="16">
        <v>536</v>
      </c>
      <c r="G14" s="28">
        <v>-0.221</v>
      </c>
      <c r="H14" s="15">
        <v>2383</v>
      </c>
      <c r="I14" s="16">
        <v>1877</v>
      </c>
      <c r="J14" s="26">
        <v>-0.21233738984473349</v>
      </c>
      <c r="K14" s="16">
        <v>44934</v>
      </c>
      <c r="L14" s="16">
        <v>32058</v>
      </c>
      <c r="M14" s="17">
        <v>-0.28655361196421414</v>
      </c>
    </row>
  </sheetData>
  <sheetProtection algorithmName="SHA-512" hashValue="Kcjdl5L+he/x+zg6WNOUoNkZtpwhTmFufvugXjGaAdJcD+VOTrDESusPPqFNTvab2y9sLLqrLs5ARBTIuYmjYQ==" saltValue="mPxiNB04ZXgS3VTqdC9SZg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2BC6-B4A2-4093-BF1F-FD061A2065D1}">
  <dimension ref="A1:M20"/>
  <sheetViews>
    <sheetView showGridLines="0" workbookViewId="0">
      <selection activeCell="A2" sqref="A2"/>
    </sheetView>
  </sheetViews>
  <sheetFormatPr defaultRowHeight="14.4" x14ac:dyDescent="0.3"/>
  <cols>
    <col min="1" max="1" width="16.21875" customWidth="1"/>
  </cols>
  <sheetData>
    <row r="1" spans="1:13" x14ac:dyDescent="0.3">
      <c r="A1" s="209" t="s">
        <v>285</v>
      </c>
      <c r="B1" s="110"/>
      <c r="C1" s="110"/>
      <c r="D1" s="110"/>
      <c r="E1" s="110"/>
      <c r="F1" s="110"/>
    </row>
    <row r="3" spans="1:13" ht="15" thickBot="1" x14ac:dyDescent="0.35"/>
    <row r="4" spans="1:13" ht="15" thickTop="1" x14ac:dyDescent="0.3">
      <c r="A4" s="308" t="s">
        <v>51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201" t="s">
        <v>57</v>
      </c>
      <c r="B7" s="38">
        <v>38</v>
      </c>
      <c r="C7" s="35">
        <v>24</v>
      </c>
      <c r="D7" s="39">
        <f>(C7/B7)-1</f>
        <v>-0.36842105263157898</v>
      </c>
      <c r="E7" s="35">
        <v>90</v>
      </c>
      <c r="F7" s="35">
        <v>83</v>
      </c>
      <c r="G7" s="98">
        <f>(F7/E7)-1</f>
        <v>-7.7777777777777724E-2</v>
      </c>
      <c r="H7" s="38">
        <v>2198</v>
      </c>
      <c r="I7" s="35">
        <v>2119</v>
      </c>
      <c r="J7" s="39">
        <f>(I7/H7)-1</f>
        <v>-3.5941765241128354E-2</v>
      </c>
      <c r="K7" s="35">
        <f>B7+E7+H7</f>
        <v>2326</v>
      </c>
      <c r="L7" s="35">
        <f>C7+F7+I7</f>
        <v>2226</v>
      </c>
      <c r="M7" s="98">
        <f>(L7/K7)-1</f>
        <v>-4.2992261392949316E-2</v>
      </c>
    </row>
    <row r="8" spans="1:13" x14ac:dyDescent="0.3">
      <c r="A8" s="75" t="s">
        <v>58</v>
      </c>
      <c r="B8" s="40">
        <v>33</v>
      </c>
      <c r="C8" s="36">
        <v>23</v>
      </c>
      <c r="D8" s="41">
        <f>(C8/B8)-1</f>
        <v>-0.30303030303030298</v>
      </c>
      <c r="E8" s="36">
        <v>86</v>
      </c>
      <c r="F8" s="36">
        <v>113</v>
      </c>
      <c r="G8" s="32">
        <f>(F8/E8)-1</f>
        <v>0.31395348837209291</v>
      </c>
      <c r="H8" s="40">
        <v>1910</v>
      </c>
      <c r="I8" s="36">
        <v>1969</v>
      </c>
      <c r="J8" s="41">
        <f>(I8/H8)-1</f>
        <v>3.0890052356020936E-2</v>
      </c>
      <c r="K8" s="36">
        <f t="shared" ref="K8:L18" si="0">B8+E8+H8</f>
        <v>2029</v>
      </c>
      <c r="L8" s="36">
        <f t="shared" si="0"/>
        <v>2105</v>
      </c>
      <c r="M8" s="32">
        <f>(L8/K8)-1</f>
        <v>3.7456875308033544E-2</v>
      </c>
    </row>
    <row r="9" spans="1:13" x14ac:dyDescent="0.3">
      <c r="A9" s="75" t="s">
        <v>59</v>
      </c>
      <c r="B9" s="40">
        <v>28</v>
      </c>
      <c r="C9" s="36">
        <v>22</v>
      </c>
      <c r="D9" s="41">
        <f t="shared" ref="D9:D19" si="1">(C9/B9)-1</f>
        <v>-0.2142857142857143</v>
      </c>
      <c r="E9" s="36">
        <v>117</v>
      </c>
      <c r="F9" s="36">
        <v>76</v>
      </c>
      <c r="G9" s="32">
        <f t="shared" ref="G9:G19" si="2">(F9/E9)-1</f>
        <v>-0.3504273504273504</v>
      </c>
      <c r="H9" s="40">
        <v>2262</v>
      </c>
      <c r="I9" s="36">
        <v>1408</v>
      </c>
      <c r="J9" s="41">
        <f t="shared" ref="J9:J19" si="3">(I9/H9)-1</f>
        <v>-0.37754199823165335</v>
      </c>
      <c r="K9" s="36">
        <f t="shared" si="0"/>
        <v>2407</v>
      </c>
      <c r="L9" s="36">
        <f t="shared" si="0"/>
        <v>1506</v>
      </c>
      <c r="M9" s="32">
        <f t="shared" ref="M9:M19" si="4">(L9/K9)-1</f>
        <v>-0.37432488574989609</v>
      </c>
    </row>
    <row r="10" spans="1:13" x14ac:dyDescent="0.3">
      <c r="A10" s="75" t="s">
        <v>60</v>
      </c>
      <c r="B10" s="40">
        <v>28</v>
      </c>
      <c r="C10" s="36">
        <v>14</v>
      </c>
      <c r="D10" s="41">
        <f t="shared" si="1"/>
        <v>-0.5</v>
      </c>
      <c r="E10" s="36">
        <v>114</v>
      </c>
      <c r="F10" s="36">
        <v>40</v>
      </c>
      <c r="G10" s="32">
        <f t="shared" si="2"/>
        <v>-0.64912280701754388</v>
      </c>
      <c r="H10" s="40">
        <v>2218</v>
      </c>
      <c r="I10" s="36">
        <v>785</v>
      </c>
      <c r="J10" s="41">
        <f t="shared" si="3"/>
        <v>-0.64607754733994582</v>
      </c>
      <c r="K10" s="36">
        <f t="shared" si="0"/>
        <v>2360</v>
      </c>
      <c r="L10" s="36">
        <f t="shared" si="0"/>
        <v>839</v>
      </c>
      <c r="M10" s="32">
        <f t="shared" si="4"/>
        <v>-0.64449152542372889</v>
      </c>
    </row>
    <row r="11" spans="1:13" x14ac:dyDescent="0.3">
      <c r="A11" s="75" t="s">
        <v>61</v>
      </c>
      <c r="B11" s="40">
        <v>36</v>
      </c>
      <c r="C11" s="36">
        <v>33</v>
      </c>
      <c r="D11" s="41">
        <f t="shared" si="1"/>
        <v>-8.333333333333337E-2</v>
      </c>
      <c r="E11" s="36">
        <v>145</v>
      </c>
      <c r="F11" s="36">
        <v>113</v>
      </c>
      <c r="G11" s="32">
        <f t="shared" si="2"/>
        <v>-0.22068965517241379</v>
      </c>
      <c r="H11" s="40">
        <v>2554</v>
      </c>
      <c r="I11" s="36">
        <v>1508</v>
      </c>
      <c r="J11" s="41">
        <f t="shared" si="3"/>
        <v>-0.40955364134690686</v>
      </c>
      <c r="K11" s="36">
        <f t="shared" si="0"/>
        <v>2735</v>
      </c>
      <c r="L11" s="36">
        <f t="shared" si="0"/>
        <v>1654</v>
      </c>
      <c r="M11" s="32">
        <f t="shared" si="4"/>
        <v>-0.39524680073126139</v>
      </c>
    </row>
    <row r="12" spans="1:13" x14ac:dyDescent="0.3">
      <c r="A12" s="75" t="s">
        <v>62</v>
      </c>
      <c r="B12" s="40">
        <v>31</v>
      </c>
      <c r="C12" s="36">
        <v>35</v>
      </c>
      <c r="D12" s="41">
        <f t="shared" si="1"/>
        <v>0.12903225806451624</v>
      </c>
      <c r="E12" s="36">
        <v>134</v>
      </c>
      <c r="F12" s="36">
        <v>121</v>
      </c>
      <c r="G12" s="32">
        <f t="shared" si="2"/>
        <v>-9.7014925373134275E-2</v>
      </c>
      <c r="H12" s="40">
        <v>2363</v>
      </c>
      <c r="I12" s="36">
        <v>1836</v>
      </c>
      <c r="J12" s="41">
        <f t="shared" si="3"/>
        <v>-0.2230215827338129</v>
      </c>
      <c r="K12" s="36">
        <f t="shared" si="0"/>
        <v>2528</v>
      </c>
      <c r="L12" s="36">
        <f t="shared" si="0"/>
        <v>1992</v>
      </c>
      <c r="M12" s="32">
        <f t="shared" si="4"/>
        <v>-0.21202531645569622</v>
      </c>
    </row>
    <row r="13" spans="1:13" x14ac:dyDescent="0.3">
      <c r="A13" s="75" t="s">
        <v>63</v>
      </c>
      <c r="B13" s="40">
        <v>32</v>
      </c>
      <c r="C13" s="36">
        <v>50</v>
      </c>
      <c r="D13" s="41">
        <f t="shared" si="1"/>
        <v>0.5625</v>
      </c>
      <c r="E13" s="36">
        <v>152</v>
      </c>
      <c r="F13" s="36">
        <v>148</v>
      </c>
      <c r="G13" s="32">
        <f t="shared" si="2"/>
        <v>-2.6315789473684181E-2</v>
      </c>
      <c r="H13" s="40">
        <v>2799</v>
      </c>
      <c r="I13" s="36">
        <v>2324</v>
      </c>
      <c r="J13" s="41">
        <f t="shared" si="3"/>
        <v>-0.16970346552340121</v>
      </c>
      <c r="K13" s="36">
        <f t="shared" si="0"/>
        <v>2983</v>
      </c>
      <c r="L13" s="36">
        <f t="shared" si="0"/>
        <v>2522</v>
      </c>
      <c r="M13" s="32">
        <f t="shared" si="4"/>
        <v>-0.15454240697284616</v>
      </c>
    </row>
    <row r="14" spans="1:13" x14ac:dyDescent="0.3">
      <c r="A14" s="75" t="s">
        <v>64</v>
      </c>
      <c r="B14" s="40">
        <v>46</v>
      </c>
      <c r="C14" s="36">
        <v>32</v>
      </c>
      <c r="D14" s="41">
        <f t="shared" si="1"/>
        <v>-0.30434782608695654</v>
      </c>
      <c r="E14" s="36">
        <v>186</v>
      </c>
      <c r="F14" s="36">
        <v>151</v>
      </c>
      <c r="G14" s="32">
        <f t="shared" si="2"/>
        <v>-0.18817204301075274</v>
      </c>
      <c r="H14" s="40">
        <v>2723</v>
      </c>
      <c r="I14" s="36">
        <v>2294</v>
      </c>
      <c r="J14" s="41">
        <f t="shared" si="3"/>
        <v>-0.15754682335659198</v>
      </c>
      <c r="K14" s="36">
        <f t="shared" si="0"/>
        <v>2955</v>
      </c>
      <c r="L14" s="36">
        <f t="shared" si="0"/>
        <v>2477</v>
      </c>
      <c r="M14" s="32">
        <f t="shared" si="4"/>
        <v>-0.16175972927241966</v>
      </c>
    </row>
    <row r="15" spans="1:13" x14ac:dyDescent="0.3">
      <c r="A15" s="75" t="s">
        <v>65</v>
      </c>
      <c r="B15" s="40">
        <v>39</v>
      </c>
      <c r="C15" s="36">
        <v>41</v>
      </c>
      <c r="D15" s="41">
        <f t="shared" si="1"/>
        <v>5.1282051282051322E-2</v>
      </c>
      <c r="E15" s="36">
        <v>134</v>
      </c>
      <c r="F15" s="36">
        <v>115</v>
      </c>
      <c r="G15" s="32">
        <f t="shared" si="2"/>
        <v>-0.14179104477611937</v>
      </c>
      <c r="H15" s="40">
        <v>2502</v>
      </c>
      <c r="I15" s="36">
        <v>2112</v>
      </c>
      <c r="J15" s="41">
        <f t="shared" si="3"/>
        <v>-0.15587529976019188</v>
      </c>
      <c r="K15" s="36">
        <f t="shared" si="0"/>
        <v>2675</v>
      </c>
      <c r="L15" s="36">
        <f t="shared" si="0"/>
        <v>2268</v>
      </c>
      <c r="M15" s="32">
        <f t="shared" si="4"/>
        <v>-0.15214953271028042</v>
      </c>
    </row>
    <row r="16" spans="1:13" x14ac:dyDescent="0.3">
      <c r="A16" s="75" t="s">
        <v>66</v>
      </c>
      <c r="B16" s="40">
        <v>26</v>
      </c>
      <c r="C16" s="36">
        <v>35</v>
      </c>
      <c r="D16" s="41">
        <f t="shared" si="1"/>
        <v>0.34615384615384626</v>
      </c>
      <c r="E16" s="36">
        <v>129</v>
      </c>
      <c r="F16" s="36">
        <v>116</v>
      </c>
      <c r="G16" s="32">
        <f t="shared" si="2"/>
        <v>-0.10077519379844957</v>
      </c>
      <c r="H16" s="40">
        <v>2724</v>
      </c>
      <c r="I16" s="36">
        <v>1992</v>
      </c>
      <c r="J16" s="41">
        <f t="shared" si="3"/>
        <v>-0.2687224669603524</v>
      </c>
      <c r="K16" s="36">
        <f t="shared" si="0"/>
        <v>2879</v>
      </c>
      <c r="L16" s="36">
        <f t="shared" si="0"/>
        <v>2143</v>
      </c>
      <c r="M16" s="32">
        <f t="shared" si="4"/>
        <v>-0.25564432094477252</v>
      </c>
    </row>
    <row r="17" spans="1:13" x14ac:dyDescent="0.3">
      <c r="A17" s="75" t="s">
        <v>67</v>
      </c>
      <c r="B17" s="40">
        <v>34</v>
      </c>
      <c r="C17" s="36">
        <v>25</v>
      </c>
      <c r="D17" s="41">
        <f t="shared" si="1"/>
        <v>-0.26470588235294112</v>
      </c>
      <c r="E17" s="36">
        <v>113</v>
      </c>
      <c r="F17" s="36">
        <v>91</v>
      </c>
      <c r="G17" s="32">
        <f t="shared" si="2"/>
        <v>-0.19469026548672563</v>
      </c>
      <c r="H17" s="40">
        <v>2335</v>
      </c>
      <c r="I17" s="36">
        <v>1754</v>
      </c>
      <c r="J17" s="41">
        <f t="shared" si="3"/>
        <v>-0.24882226980728051</v>
      </c>
      <c r="K17" s="36">
        <f t="shared" si="0"/>
        <v>2482</v>
      </c>
      <c r="L17" s="36">
        <f t="shared" si="0"/>
        <v>1870</v>
      </c>
      <c r="M17" s="32">
        <f t="shared" si="4"/>
        <v>-0.24657534246575341</v>
      </c>
    </row>
    <row r="18" spans="1:13" x14ac:dyDescent="0.3">
      <c r="A18" s="75" t="s">
        <v>68</v>
      </c>
      <c r="B18" s="40">
        <v>32</v>
      </c>
      <c r="C18" s="36">
        <v>23</v>
      </c>
      <c r="D18" s="41">
        <f t="shared" si="1"/>
        <v>-0.28125</v>
      </c>
      <c r="E18" s="36">
        <v>115</v>
      </c>
      <c r="F18" s="36">
        <v>108</v>
      </c>
      <c r="G18" s="32">
        <f t="shared" si="2"/>
        <v>-6.0869565217391286E-2</v>
      </c>
      <c r="H18" s="40">
        <v>2288</v>
      </c>
      <c r="I18" s="36">
        <v>1837</v>
      </c>
      <c r="J18" s="41">
        <f t="shared" si="3"/>
        <v>-0.19711538461538458</v>
      </c>
      <c r="K18" s="36">
        <f t="shared" si="0"/>
        <v>2435</v>
      </c>
      <c r="L18" s="36">
        <f t="shared" si="0"/>
        <v>1968</v>
      </c>
      <c r="M18" s="32">
        <f t="shared" si="4"/>
        <v>-0.19178644763860364</v>
      </c>
    </row>
    <row r="19" spans="1:13" ht="15" thickBot="1" x14ac:dyDescent="0.35">
      <c r="A19" s="76" t="s">
        <v>0</v>
      </c>
      <c r="B19" s="135">
        <f>SUM(B7:B18)</f>
        <v>403</v>
      </c>
      <c r="C19" s="81">
        <f>SUM(C7:C18)</f>
        <v>357</v>
      </c>
      <c r="D19" s="136">
        <f t="shared" si="1"/>
        <v>-0.11414392059553347</v>
      </c>
      <c r="E19" s="81">
        <f>SUM(E7:E18)</f>
        <v>1515</v>
      </c>
      <c r="F19" s="81">
        <f>SUM(F7:F18)</f>
        <v>1275</v>
      </c>
      <c r="G19" s="132">
        <f t="shared" si="2"/>
        <v>-0.15841584158415845</v>
      </c>
      <c r="H19" s="135">
        <f>SUM(H7:H18)</f>
        <v>28876</v>
      </c>
      <c r="I19" s="81">
        <f>SUM(I7:I18)</f>
        <v>21938</v>
      </c>
      <c r="J19" s="136">
        <f t="shared" si="3"/>
        <v>-0.24026873528189496</v>
      </c>
      <c r="K19" s="81">
        <f>SUM(K7:K18)</f>
        <v>30794</v>
      </c>
      <c r="L19" s="81">
        <f>SUM(L7:L18)</f>
        <v>23570</v>
      </c>
      <c r="M19" s="132">
        <f t="shared" si="4"/>
        <v>-0.23459115412093268</v>
      </c>
    </row>
    <row r="20" spans="1:13" ht="15" thickTop="1" x14ac:dyDescent="0.3"/>
  </sheetData>
  <sheetProtection algorithmName="SHA-512" hashValue="pGbDs+qEKs7rWwddCspuQ6CdJ6Hi6ZcW7+3iigj4wEYn15NlNmRv9pR2fpfdpTajkU7bOeztU5qBNF58lwZorQ==" saltValue="OBusYCcN9WPXkmFy5odPB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5C2-8C2C-4C4D-9BC0-505272E98CBC}">
  <dimension ref="A1:M15"/>
  <sheetViews>
    <sheetView showGridLines="0" workbookViewId="0">
      <selection activeCell="A2" sqref="A2"/>
    </sheetView>
  </sheetViews>
  <sheetFormatPr defaultRowHeight="14.4" x14ac:dyDescent="0.3"/>
  <cols>
    <col min="1" max="1" width="13.77734375" customWidth="1"/>
  </cols>
  <sheetData>
    <row r="1" spans="1:13" x14ac:dyDescent="0.3">
      <c r="A1" s="208" t="s">
        <v>286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80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69</v>
      </c>
      <c r="B7" s="40">
        <v>51</v>
      </c>
      <c r="C7" s="36">
        <v>51</v>
      </c>
      <c r="D7" s="41">
        <f>(C7/B7)-1</f>
        <v>0</v>
      </c>
      <c r="E7" s="36">
        <v>160</v>
      </c>
      <c r="F7" s="36">
        <v>144</v>
      </c>
      <c r="G7" s="32">
        <f>(F7/E7)-1</f>
        <v>-9.9999999999999978E-2</v>
      </c>
      <c r="H7" s="40">
        <v>4140</v>
      </c>
      <c r="I7" s="36">
        <v>3168</v>
      </c>
      <c r="J7" s="41">
        <f>(I7/H7)-1</f>
        <v>-0.23478260869565215</v>
      </c>
      <c r="K7" s="36">
        <f>B7+E7+H7</f>
        <v>4351</v>
      </c>
      <c r="L7" s="36">
        <f>C7+F7+I7</f>
        <v>3363</v>
      </c>
      <c r="M7" s="97">
        <f>(L7/K7)-1</f>
        <v>-0.22707423580786024</v>
      </c>
    </row>
    <row r="8" spans="1:13" x14ac:dyDescent="0.3">
      <c r="A8" s="75" t="s">
        <v>70</v>
      </c>
      <c r="B8" s="40">
        <v>46</v>
      </c>
      <c r="C8" s="36">
        <v>48</v>
      </c>
      <c r="D8" s="41">
        <f t="shared" ref="D8:D14" si="0">(C8/B8)-1</f>
        <v>4.3478260869565188E-2</v>
      </c>
      <c r="E8" s="36">
        <v>201</v>
      </c>
      <c r="F8" s="36">
        <v>160</v>
      </c>
      <c r="G8" s="32">
        <f t="shared" ref="G8:G14" si="1">(F8/E8)-1</f>
        <v>-0.20398009950248752</v>
      </c>
      <c r="H8" s="40">
        <v>4225</v>
      </c>
      <c r="I8" s="36">
        <v>3040</v>
      </c>
      <c r="J8" s="41">
        <f t="shared" ref="J8:J14" si="2">(I8/H8)-1</f>
        <v>-0.2804733727810651</v>
      </c>
      <c r="K8" s="36">
        <f t="shared" ref="K8:L13" si="3">B8+E8+H8</f>
        <v>4472</v>
      </c>
      <c r="L8" s="36">
        <f t="shared" si="3"/>
        <v>3248</v>
      </c>
      <c r="M8" s="97">
        <f t="shared" ref="M8:M14" si="4">(L8/K8)-1</f>
        <v>-0.27370304114490163</v>
      </c>
    </row>
    <row r="9" spans="1:13" x14ac:dyDescent="0.3">
      <c r="A9" s="75" t="s">
        <v>71</v>
      </c>
      <c r="B9" s="40">
        <v>41</v>
      </c>
      <c r="C9" s="36">
        <v>36</v>
      </c>
      <c r="D9" s="41">
        <f t="shared" si="0"/>
        <v>-0.12195121951219512</v>
      </c>
      <c r="E9" s="36">
        <v>169</v>
      </c>
      <c r="F9" s="36">
        <v>157</v>
      </c>
      <c r="G9" s="32">
        <f t="shared" si="1"/>
        <v>-7.1005917159763343E-2</v>
      </c>
      <c r="H9" s="40">
        <v>4162</v>
      </c>
      <c r="I9" s="36">
        <v>3112</v>
      </c>
      <c r="J9" s="41">
        <f t="shared" si="2"/>
        <v>-0.25228255646323883</v>
      </c>
      <c r="K9" s="36">
        <f t="shared" si="3"/>
        <v>4372</v>
      </c>
      <c r="L9" s="36">
        <f t="shared" si="3"/>
        <v>3305</v>
      </c>
      <c r="M9" s="97">
        <f t="shared" si="4"/>
        <v>-0.24405306495882895</v>
      </c>
    </row>
    <row r="10" spans="1:13" x14ac:dyDescent="0.3">
      <c r="A10" s="75" t="s">
        <v>72</v>
      </c>
      <c r="B10" s="40">
        <v>60</v>
      </c>
      <c r="C10" s="36">
        <v>52</v>
      </c>
      <c r="D10" s="41">
        <f t="shared" si="0"/>
        <v>-0.1333333333333333</v>
      </c>
      <c r="E10" s="36">
        <v>186</v>
      </c>
      <c r="F10" s="36">
        <v>150</v>
      </c>
      <c r="G10" s="32">
        <f t="shared" si="1"/>
        <v>-0.19354838709677424</v>
      </c>
      <c r="H10" s="40">
        <v>4305</v>
      </c>
      <c r="I10" s="36">
        <v>3234</v>
      </c>
      <c r="J10" s="41">
        <f t="shared" si="2"/>
        <v>-0.24878048780487805</v>
      </c>
      <c r="K10" s="36">
        <f t="shared" si="3"/>
        <v>4551</v>
      </c>
      <c r="L10" s="36">
        <f t="shared" si="3"/>
        <v>3436</v>
      </c>
      <c r="M10" s="97">
        <f t="shared" si="4"/>
        <v>-0.24500109865963526</v>
      </c>
    </row>
    <row r="11" spans="1:13" x14ac:dyDescent="0.3">
      <c r="A11" s="75" t="s">
        <v>73</v>
      </c>
      <c r="B11" s="40">
        <v>61</v>
      </c>
      <c r="C11" s="36">
        <v>61</v>
      </c>
      <c r="D11" s="41">
        <f t="shared" si="0"/>
        <v>0</v>
      </c>
      <c r="E11" s="36">
        <v>233</v>
      </c>
      <c r="F11" s="36">
        <v>202</v>
      </c>
      <c r="G11" s="32">
        <f t="shared" si="1"/>
        <v>-0.13304721030042921</v>
      </c>
      <c r="H11" s="40">
        <v>4476</v>
      </c>
      <c r="I11" s="36">
        <v>3507</v>
      </c>
      <c r="J11" s="41">
        <f t="shared" si="2"/>
        <v>-0.21648793565683644</v>
      </c>
      <c r="K11" s="36">
        <f t="shared" si="3"/>
        <v>4770</v>
      </c>
      <c r="L11" s="36">
        <f t="shared" si="3"/>
        <v>3770</v>
      </c>
      <c r="M11" s="97">
        <f t="shared" si="4"/>
        <v>-0.20964360587002095</v>
      </c>
    </row>
    <row r="12" spans="1:13" x14ac:dyDescent="0.3">
      <c r="A12" s="75" t="s">
        <v>74</v>
      </c>
      <c r="B12" s="40">
        <v>71</v>
      </c>
      <c r="C12" s="36">
        <v>57</v>
      </c>
      <c r="D12" s="41">
        <f t="shared" si="0"/>
        <v>-0.19718309859154926</v>
      </c>
      <c r="E12" s="36">
        <v>299</v>
      </c>
      <c r="F12" s="36">
        <v>242</v>
      </c>
      <c r="G12" s="32">
        <f t="shared" si="1"/>
        <v>-0.19063545150501671</v>
      </c>
      <c r="H12" s="40">
        <v>4047</v>
      </c>
      <c r="I12" s="36">
        <v>3107</v>
      </c>
      <c r="J12" s="41">
        <f t="shared" si="2"/>
        <v>-0.23227081788979487</v>
      </c>
      <c r="K12" s="36">
        <f t="shared" si="3"/>
        <v>4417</v>
      </c>
      <c r="L12" s="36">
        <f t="shared" si="3"/>
        <v>3406</v>
      </c>
      <c r="M12" s="97">
        <f t="shared" si="4"/>
        <v>-0.22888838578220516</v>
      </c>
    </row>
    <row r="13" spans="1:13" x14ac:dyDescent="0.3">
      <c r="A13" s="75" t="s">
        <v>75</v>
      </c>
      <c r="B13" s="40">
        <v>73</v>
      </c>
      <c r="C13" s="36">
        <v>52</v>
      </c>
      <c r="D13" s="41">
        <f t="shared" si="0"/>
        <v>-0.28767123287671237</v>
      </c>
      <c r="E13" s="36">
        <v>267</v>
      </c>
      <c r="F13" s="36">
        <v>220</v>
      </c>
      <c r="G13" s="32">
        <f t="shared" si="1"/>
        <v>-0.17602996254681647</v>
      </c>
      <c r="H13" s="40">
        <v>3521</v>
      </c>
      <c r="I13" s="36">
        <v>2770</v>
      </c>
      <c r="J13" s="41">
        <f t="shared" si="2"/>
        <v>-0.21329167850042596</v>
      </c>
      <c r="K13" s="36">
        <f t="shared" si="3"/>
        <v>3861</v>
      </c>
      <c r="L13" s="36">
        <f t="shared" si="3"/>
        <v>3042</v>
      </c>
      <c r="M13" s="97">
        <f t="shared" si="4"/>
        <v>-0.21212121212121215</v>
      </c>
    </row>
    <row r="14" spans="1:13" ht="15" thickBot="1" x14ac:dyDescent="0.35">
      <c r="A14" s="76" t="s">
        <v>0</v>
      </c>
      <c r="B14" s="135">
        <f>SUM(B7:B13)</f>
        <v>403</v>
      </c>
      <c r="C14" s="81">
        <f>SUM(C7:C13)</f>
        <v>357</v>
      </c>
      <c r="D14" s="136">
        <f t="shared" si="0"/>
        <v>-0.11414392059553347</v>
      </c>
      <c r="E14" s="81">
        <f>SUM(E7:E13)</f>
        <v>1515</v>
      </c>
      <c r="F14" s="81">
        <f>SUM(F7:F13)</f>
        <v>1275</v>
      </c>
      <c r="G14" s="132">
        <f t="shared" si="1"/>
        <v>-0.15841584158415845</v>
      </c>
      <c r="H14" s="135">
        <f>SUM(H7:H13)</f>
        <v>28876</v>
      </c>
      <c r="I14" s="81">
        <f>SUM(I7:I13)</f>
        <v>21938</v>
      </c>
      <c r="J14" s="136">
        <f t="shared" si="2"/>
        <v>-0.24026873528189496</v>
      </c>
      <c r="K14" s="81">
        <f>SUM(K7:K13)</f>
        <v>30794</v>
      </c>
      <c r="L14" s="81">
        <f>SUM(L7:L13)</f>
        <v>23570</v>
      </c>
      <c r="M14" s="132">
        <f t="shared" si="4"/>
        <v>-0.23459115412093268</v>
      </c>
    </row>
    <row r="15" spans="1:13" ht="15" thickTop="1" x14ac:dyDescent="0.3"/>
  </sheetData>
  <sheetProtection algorithmName="SHA-512" hashValue="Qlv07P8qrzz3+d3AxfLyUhHyCj5f96MxnvrvCPPy3l65ab7GzZDx/pSyJ5vH29Uq9/XgfK8d4zqZGf85iLPQWg==" saltValue="kDDIknsZ1gNMUTt+hw1Cq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EA1C-EF92-49E4-8BD0-D2809863415E}">
  <dimension ref="A1:M16"/>
  <sheetViews>
    <sheetView showGridLines="0" workbookViewId="0">
      <selection activeCell="A3" sqref="A3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287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81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321</v>
      </c>
      <c r="B7" s="40">
        <v>27</v>
      </c>
      <c r="C7" s="36">
        <v>20</v>
      </c>
      <c r="D7" s="41">
        <f>(C7/B7)-1</f>
        <v>-0.2592592592592593</v>
      </c>
      <c r="E7" s="36">
        <v>108</v>
      </c>
      <c r="F7" s="36">
        <v>59</v>
      </c>
      <c r="G7" s="32">
        <f>(F7/E7)-1</f>
        <v>-0.45370370370370372</v>
      </c>
      <c r="H7" s="40">
        <v>1060</v>
      </c>
      <c r="I7" s="36">
        <v>688</v>
      </c>
      <c r="J7" s="41">
        <f>(I7/H7)-1</f>
        <v>-0.35094339622641513</v>
      </c>
      <c r="K7" s="36">
        <f>B7+E7+H7</f>
        <v>1195</v>
      </c>
      <c r="L7" s="36">
        <f>C7+F7+I7</f>
        <v>767</v>
      </c>
      <c r="M7" s="97">
        <f>(L7/K7)-1</f>
        <v>-0.35815899581589961</v>
      </c>
    </row>
    <row r="8" spans="1:13" x14ac:dyDescent="0.3">
      <c r="A8" s="75" t="s">
        <v>322</v>
      </c>
      <c r="B8" s="40">
        <v>16</v>
      </c>
      <c r="C8" s="36">
        <v>11</v>
      </c>
      <c r="D8" s="41">
        <f t="shared" ref="D8:D15" si="0">(C8/B8)-1</f>
        <v>-0.3125</v>
      </c>
      <c r="E8" s="36">
        <v>64</v>
      </c>
      <c r="F8" s="36">
        <v>27</v>
      </c>
      <c r="G8" s="32">
        <f t="shared" ref="G8:G15" si="1">(F8/E8)-1</f>
        <v>-0.578125</v>
      </c>
      <c r="H8" s="40">
        <v>606</v>
      </c>
      <c r="I8" s="36">
        <v>363</v>
      </c>
      <c r="J8" s="41">
        <f t="shared" ref="J8:J15" si="2">(I8/H8)-1</f>
        <v>-0.40099009900990101</v>
      </c>
      <c r="K8" s="36">
        <f t="shared" ref="K8:L14" si="3">B8+E8+H8</f>
        <v>686</v>
      </c>
      <c r="L8" s="36">
        <f t="shared" si="3"/>
        <v>401</v>
      </c>
      <c r="M8" s="97">
        <f t="shared" ref="M8:M15" si="4">(L8/K8)-1</f>
        <v>-0.41545189504373181</v>
      </c>
    </row>
    <row r="9" spans="1:13" x14ac:dyDescent="0.3">
      <c r="A9" s="75" t="s">
        <v>323</v>
      </c>
      <c r="B9" s="40">
        <v>40</v>
      </c>
      <c r="C9" s="36">
        <v>32</v>
      </c>
      <c r="D9" s="41">
        <f t="shared" si="0"/>
        <v>-0.19999999999999996</v>
      </c>
      <c r="E9" s="36">
        <v>136</v>
      </c>
      <c r="F9" s="36">
        <v>91</v>
      </c>
      <c r="G9" s="32">
        <f t="shared" si="1"/>
        <v>-0.33088235294117652</v>
      </c>
      <c r="H9" s="40">
        <v>3372</v>
      </c>
      <c r="I9" s="36">
        <v>2272</v>
      </c>
      <c r="J9" s="41">
        <f t="shared" si="2"/>
        <v>-0.32621589561091335</v>
      </c>
      <c r="K9" s="36">
        <f t="shared" si="3"/>
        <v>3548</v>
      </c>
      <c r="L9" s="36">
        <f t="shared" si="3"/>
        <v>2395</v>
      </c>
      <c r="M9" s="97">
        <f t="shared" si="4"/>
        <v>-0.3249718151071026</v>
      </c>
    </row>
    <row r="10" spans="1:13" x14ac:dyDescent="0.3">
      <c r="A10" s="75" t="s">
        <v>324</v>
      </c>
      <c r="B10" s="40">
        <v>47</v>
      </c>
      <c r="C10" s="36">
        <v>50</v>
      </c>
      <c r="D10" s="41">
        <f t="shared" si="0"/>
        <v>6.3829787234042534E-2</v>
      </c>
      <c r="E10" s="36">
        <v>191</v>
      </c>
      <c r="F10" s="36">
        <v>148</v>
      </c>
      <c r="G10" s="32">
        <f t="shared" si="1"/>
        <v>-0.22513089005235598</v>
      </c>
      <c r="H10" s="40">
        <v>4705</v>
      </c>
      <c r="I10" s="36">
        <v>3707</v>
      </c>
      <c r="J10" s="41">
        <f t="shared" si="2"/>
        <v>-0.21211477151965996</v>
      </c>
      <c r="K10" s="36">
        <f t="shared" si="3"/>
        <v>4943</v>
      </c>
      <c r="L10" s="36">
        <f t="shared" si="3"/>
        <v>3905</v>
      </c>
      <c r="M10" s="97">
        <f t="shared" si="4"/>
        <v>-0.20999393081124818</v>
      </c>
    </row>
    <row r="11" spans="1:13" x14ac:dyDescent="0.3">
      <c r="A11" s="75" t="s">
        <v>325</v>
      </c>
      <c r="B11" s="40">
        <v>50</v>
      </c>
      <c r="C11" s="36">
        <v>49</v>
      </c>
      <c r="D11" s="41">
        <f t="shared" si="0"/>
        <v>-2.0000000000000018E-2</v>
      </c>
      <c r="E11" s="36">
        <v>209</v>
      </c>
      <c r="F11" s="36">
        <v>192</v>
      </c>
      <c r="G11" s="32">
        <f t="shared" si="1"/>
        <v>-8.1339712918660267E-2</v>
      </c>
      <c r="H11" s="40">
        <v>5267</v>
      </c>
      <c r="I11" s="36">
        <v>4151</v>
      </c>
      <c r="J11" s="41">
        <f t="shared" si="2"/>
        <v>-0.21188532371368896</v>
      </c>
      <c r="K11" s="36">
        <f t="shared" si="3"/>
        <v>5526</v>
      </c>
      <c r="L11" s="36">
        <f t="shared" si="3"/>
        <v>4392</v>
      </c>
      <c r="M11" s="97">
        <f t="shared" si="4"/>
        <v>-0.2052117263843648</v>
      </c>
    </row>
    <row r="12" spans="1:13" x14ac:dyDescent="0.3">
      <c r="A12" s="75" t="s">
        <v>326</v>
      </c>
      <c r="B12" s="40">
        <v>82</v>
      </c>
      <c r="C12" s="36">
        <v>67</v>
      </c>
      <c r="D12" s="41">
        <f t="shared" si="0"/>
        <v>-0.18292682926829273</v>
      </c>
      <c r="E12" s="36">
        <v>300</v>
      </c>
      <c r="F12" s="36">
        <v>309</v>
      </c>
      <c r="G12" s="32">
        <f t="shared" si="1"/>
        <v>3.0000000000000027E-2</v>
      </c>
      <c r="H12" s="40">
        <v>5904</v>
      </c>
      <c r="I12" s="36">
        <v>4466</v>
      </c>
      <c r="J12" s="41">
        <f t="shared" si="2"/>
        <v>-0.24356368563685638</v>
      </c>
      <c r="K12" s="36">
        <f t="shared" si="3"/>
        <v>6286</v>
      </c>
      <c r="L12" s="36">
        <f t="shared" si="3"/>
        <v>4842</v>
      </c>
      <c r="M12" s="97">
        <f t="shared" si="4"/>
        <v>-0.2297168310531339</v>
      </c>
    </row>
    <row r="13" spans="1:13" x14ac:dyDescent="0.3">
      <c r="A13" s="75" t="s">
        <v>327</v>
      </c>
      <c r="B13" s="40">
        <v>91</v>
      </c>
      <c r="C13" s="36">
        <v>73</v>
      </c>
      <c r="D13" s="41">
        <f t="shared" si="0"/>
        <v>-0.19780219780219777</v>
      </c>
      <c r="E13" s="36">
        <v>327</v>
      </c>
      <c r="F13" s="36">
        <v>288</v>
      </c>
      <c r="G13" s="32">
        <f t="shared" si="1"/>
        <v>-0.11926605504587151</v>
      </c>
      <c r="H13" s="40">
        <v>5523</v>
      </c>
      <c r="I13" s="36">
        <v>4357</v>
      </c>
      <c r="J13" s="41">
        <f t="shared" si="2"/>
        <v>-0.21111714647836322</v>
      </c>
      <c r="K13" s="36">
        <f t="shared" si="3"/>
        <v>5941</v>
      </c>
      <c r="L13" s="36">
        <f t="shared" si="3"/>
        <v>4718</v>
      </c>
      <c r="M13" s="97">
        <f t="shared" si="4"/>
        <v>-0.20585759973068507</v>
      </c>
    </row>
    <row r="14" spans="1:13" x14ac:dyDescent="0.3">
      <c r="A14" s="75" t="s">
        <v>328</v>
      </c>
      <c r="B14" s="40">
        <v>50</v>
      </c>
      <c r="C14" s="36">
        <v>55</v>
      </c>
      <c r="D14" s="41">
        <f t="shared" si="0"/>
        <v>0.10000000000000009</v>
      </c>
      <c r="E14" s="36">
        <v>180</v>
      </c>
      <c r="F14" s="36">
        <v>161</v>
      </c>
      <c r="G14" s="32">
        <f t="shared" si="1"/>
        <v>-0.10555555555555551</v>
      </c>
      <c r="H14" s="40">
        <v>2439</v>
      </c>
      <c r="I14" s="36">
        <v>1934</v>
      </c>
      <c r="J14" s="41">
        <f t="shared" si="2"/>
        <v>-0.20705207052070518</v>
      </c>
      <c r="K14" s="36">
        <f t="shared" si="3"/>
        <v>2669</v>
      </c>
      <c r="L14" s="36">
        <f t="shared" si="3"/>
        <v>2150</v>
      </c>
      <c r="M14" s="97">
        <f t="shared" si="4"/>
        <v>-0.19445485200449608</v>
      </c>
    </row>
    <row r="15" spans="1:13" ht="15" thickBot="1" x14ac:dyDescent="0.35">
      <c r="A15" s="76" t="s">
        <v>0</v>
      </c>
      <c r="B15" s="135">
        <f>SUM(B7:B14)</f>
        <v>403</v>
      </c>
      <c r="C15" s="81">
        <f>SUM(C7:C14)</f>
        <v>357</v>
      </c>
      <c r="D15" s="136">
        <f t="shared" si="0"/>
        <v>-0.11414392059553347</v>
      </c>
      <c r="E15" s="81">
        <f>SUM(E7:E14)</f>
        <v>1515</v>
      </c>
      <c r="F15" s="81">
        <f>SUM(F7:F14)</f>
        <v>1275</v>
      </c>
      <c r="G15" s="132">
        <f t="shared" si="1"/>
        <v>-0.15841584158415845</v>
      </c>
      <c r="H15" s="135">
        <f>SUM(H7:H14)</f>
        <v>28876</v>
      </c>
      <c r="I15" s="81">
        <f>SUM(I7:I14)</f>
        <v>21938</v>
      </c>
      <c r="J15" s="136">
        <f t="shared" si="2"/>
        <v>-0.24026873528189496</v>
      </c>
      <c r="K15" s="81">
        <f>SUM(K7:K14)</f>
        <v>30794</v>
      </c>
      <c r="L15" s="81">
        <f>SUM(L7:L14)</f>
        <v>23570</v>
      </c>
      <c r="M15" s="132">
        <f t="shared" si="4"/>
        <v>-0.23459115412093268</v>
      </c>
    </row>
    <row r="16" spans="1:13" ht="15" thickTop="1" x14ac:dyDescent="0.3"/>
  </sheetData>
  <sheetProtection algorithmName="SHA-512" hashValue="OHYWXQjblnu4Nyf5E4N5NtOUCugG3QW2Og3NsP1JikoWrn0waMFyUwASF1+IN2n6Y1rhAk5HJ0H9gEtYjt4TJA==" saltValue="RYwx8oifgDIZq2lr2YMvgA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4B4-FB59-41EE-9DEA-E7B260489ED6}">
  <dimension ref="A1:M16"/>
  <sheetViews>
    <sheetView showGridLines="0" workbookViewId="0">
      <selection activeCell="A2" sqref="A2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299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210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85</v>
      </c>
      <c r="B7" s="40">
        <v>343</v>
      </c>
      <c r="C7" s="36">
        <v>304</v>
      </c>
      <c r="D7" s="41">
        <f>(C7/B7)-1</f>
        <v>-0.11370262390670549</v>
      </c>
      <c r="E7" s="36">
        <v>1315</v>
      </c>
      <c r="F7" s="36">
        <v>1117</v>
      </c>
      <c r="G7" s="32">
        <f>(F7/E7)-1</f>
        <v>-0.15057034220532317</v>
      </c>
      <c r="H7" s="40">
        <v>22978</v>
      </c>
      <c r="I7" s="36">
        <v>18006</v>
      </c>
      <c r="J7" s="41">
        <f>(I7/H7)-1</f>
        <v>-0.21638088606493167</v>
      </c>
      <c r="K7" s="36">
        <f>B7+E7+H7</f>
        <v>24636</v>
      </c>
      <c r="L7" s="36">
        <f>C7+F7+I7</f>
        <v>19427</v>
      </c>
      <c r="M7" s="97">
        <f>(L7/K7)-1</f>
        <v>-0.21143854521837957</v>
      </c>
    </row>
    <row r="8" spans="1:13" x14ac:dyDescent="0.3">
      <c r="A8" s="75" t="s">
        <v>86</v>
      </c>
      <c r="B8" s="40">
        <v>58</v>
      </c>
      <c r="C8" s="36">
        <v>45</v>
      </c>
      <c r="D8" s="41">
        <f t="shared" ref="D8:D15" si="0">(C8/B8)-1</f>
        <v>-0.22413793103448276</v>
      </c>
      <c r="E8" s="36">
        <v>174</v>
      </c>
      <c r="F8" s="36">
        <v>141</v>
      </c>
      <c r="G8" s="32">
        <f t="shared" ref="G8:G15" si="1">(F8/E8)-1</f>
        <v>-0.18965517241379315</v>
      </c>
      <c r="H8" s="40">
        <v>5605</v>
      </c>
      <c r="I8" s="36">
        <v>3697</v>
      </c>
      <c r="J8" s="41">
        <f t="shared" ref="J8:J15" si="2">(I8/H8)-1</f>
        <v>-0.34041034790365743</v>
      </c>
      <c r="K8" s="36">
        <f t="shared" ref="K8:L14" si="3">B8+E8+H8</f>
        <v>5837</v>
      </c>
      <c r="L8" s="36">
        <f t="shared" si="3"/>
        <v>3883</v>
      </c>
      <c r="M8" s="97">
        <f t="shared" ref="M8:M15" si="4">(L8/K8)-1</f>
        <v>-0.33476100736679804</v>
      </c>
    </row>
    <row r="9" spans="1:13" x14ac:dyDescent="0.3">
      <c r="A9" s="75" t="s">
        <v>87</v>
      </c>
      <c r="B9" s="40">
        <v>2</v>
      </c>
      <c r="C9" s="36">
        <v>6</v>
      </c>
      <c r="D9" s="41">
        <f t="shared" si="0"/>
        <v>2</v>
      </c>
      <c r="E9" s="36">
        <v>21</v>
      </c>
      <c r="F9" s="36">
        <v>15</v>
      </c>
      <c r="G9" s="32">
        <f t="shared" si="1"/>
        <v>-0.2857142857142857</v>
      </c>
      <c r="H9" s="40">
        <v>196</v>
      </c>
      <c r="I9" s="36">
        <v>166</v>
      </c>
      <c r="J9" s="41">
        <f t="shared" si="2"/>
        <v>-0.15306122448979587</v>
      </c>
      <c r="K9" s="36">
        <f t="shared" si="3"/>
        <v>219</v>
      </c>
      <c r="L9" s="36">
        <f t="shared" si="3"/>
        <v>187</v>
      </c>
      <c r="M9" s="97">
        <f t="shared" si="4"/>
        <v>-0.14611872146118721</v>
      </c>
    </row>
    <row r="10" spans="1:13" x14ac:dyDescent="0.3">
      <c r="A10" s="75" t="s">
        <v>88</v>
      </c>
      <c r="B10" s="40">
        <v>0</v>
      </c>
      <c r="C10" s="36">
        <v>2</v>
      </c>
      <c r="D10" s="52" t="s">
        <v>83</v>
      </c>
      <c r="E10" s="36">
        <v>2</v>
      </c>
      <c r="F10" s="36">
        <v>0</v>
      </c>
      <c r="G10" s="32">
        <f t="shared" si="1"/>
        <v>-1</v>
      </c>
      <c r="H10" s="40">
        <v>16</v>
      </c>
      <c r="I10" s="36">
        <v>21</v>
      </c>
      <c r="J10" s="41">
        <f t="shared" si="2"/>
        <v>0.3125</v>
      </c>
      <c r="K10" s="36">
        <f t="shared" si="3"/>
        <v>18</v>
      </c>
      <c r="L10" s="36">
        <f t="shared" si="3"/>
        <v>23</v>
      </c>
      <c r="M10" s="97">
        <f t="shared" si="4"/>
        <v>0.27777777777777768</v>
      </c>
    </row>
    <row r="11" spans="1:13" x14ac:dyDescent="0.3">
      <c r="A11" s="75" t="s">
        <v>89</v>
      </c>
      <c r="B11" s="40">
        <v>0</v>
      </c>
      <c r="C11" s="36">
        <v>0</v>
      </c>
      <c r="D11" s="52" t="s">
        <v>83</v>
      </c>
      <c r="E11" s="36">
        <v>0</v>
      </c>
      <c r="F11" s="36">
        <v>0</v>
      </c>
      <c r="G11" s="32" t="s">
        <v>83</v>
      </c>
      <c r="H11" s="40">
        <v>7</v>
      </c>
      <c r="I11" s="36">
        <v>4</v>
      </c>
      <c r="J11" s="41">
        <f t="shared" si="2"/>
        <v>-0.4285714285714286</v>
      </c>
      <c r="K11" s="36">
        <f t="shared" si="3"/>
        <v>7</v>
      </c>
      <c r="L11" s="36">
        <f t="shared" si="3"/>
        <v>4</v>
      </c>
      <c r="M11" s="97">
        <f t="shared" si="4"/>
        <v>-0.4285714285714286</v>
      </c>
    </row>
    <row r="12" spans="1:13" x14ac:dyDescent="0.3">
      <c r="A12" s="75" t="s">
        <v>90</v>
      </c>
      <c r="B12" s="40">
        <v>0</v>
      </c>
      <c r="C12" s="36">
        <v>0</v>
      </c>
      <c r="D12" s="52" t="s">
        <v>83</v>
      </c>
      <c r="E12" s="36">
        <v>2</v>
      </c>
      <c r="F12" s="36">
        <v>0</v>
      </c>
      <c r="G12" s="32">
        <f t="shared" si="1"/>
        <v>-1</v>
      </c>
      <c r="H12" s="40">
        <v>5</v>
      </c>
      <c r="I12" s="36">
        <v>2</v>
      </c>
      <c r="J12" s="41">
        <f t="shared" si="2"/>
        <v>-0.6</v>
      </c>
      <c r="K12" s="36">
        <f t="shared" si="3"/>
        <v>7</v>
      </c>
      <c r="L12" s="36">
        <f t="shared" si="3"/>
        <v>2</v>
      </c>
      <c r="M12" s="97">
        <f t="shared" si="4"/>
        <v>-0.7142857142857143</v>
      </c>
    </row>
    <row r="13" spans="1:13" x14ac:dyDescent="0.3">
      <c r="A13" s="75" t="s">
        <v>91</v>
      </c>
      <c r="B13" s="40">
        <v>0</v>
      </c>
      <c r="C13" s="36">
        <v>0</v>
      </c>
      <c r="D13" s="52" t="s">
        <v>83</v>
      </c>
      <c r="E13" s="36">
        <v>1</v>
      </c>
      <c r="F13" s="36">
        <v>0</v>
      </c>
      <c r="G13" s="32">
        <f t="shared" si="1"/>
        <v>-1</v>
      </c>
      <c r="H13" s="40">
        <v>28</v>
      </c>
      <c r="I13" s="36">
        <v>7</v>
      </c>
      <c r="J13" s="41">
        <f t="shared" si="2"/>
        <v>-0.75</v>
      </c>
      <c r="K13" s="36">
        <f t="shared" si="3"/>
        <v>29</v>
      </c>
      <c r="L13" s="36">
        <f t="shared" si="3"/>
        <v>7</v>
      </c>
      <c r="M13" s="97">
        <f t="shared" si="4"/>
        <v>-0.75862068965517238</v>
      </c>
    </row>
    <row r="14" spans="1:13" x14ac:dyDescent="0.3">
      <c r="A14" s="75" t="s">
        <v>92</v>
      </c>
      <c r="B14" s="40">
        <v>0</v>
      </c>
      <c r="C14" s="36">
        <v>0</v>
      </c>
      <c r="D14" s="52" t="s">
        <v>83</v>
      </c>
      <c r="E14" s="36">
        <v>0</v>
      </c>
      <c r="F14" s="36">
        <v>2</v>
      </c>
      <c r="G14" s="100" t="s">
        <v>83</v>
      </c>
      <c r="H14" s="40">
        <v>41</v>
      </c>
      <c r="I14" s="36">
        <v>35</v>
      </c>
      <c r="J14" s="41">
        <f t="shared" si="2"/>
        <v>-0.14634146341463417</v>
      </c>
      <c r="K14" s="36">
        <f t="shared" si="3"/>
        <v>41</v>
      </c>
      <c r="L14" s="36">
        <f t="shared" si="3"/>
        <v>37</v>
      </c>
      <c r="M14" s="97">
        <f t="shared" si="4"/>
        <v>-9.7560975609756073E-2</v>
      </c>
    </row>
    <row r="15" spans="1:13" ht="15" thickBot="1" x14ac:dyDescent="0.35">
      <c r="A15" s="76" t="s">
        <v>0</v>
      </c>
      <c r="B15" s="135">
        <f>SUM(B7:B14)</f>
        <v>403</v>
      </c>
      <c r="C15" s="81">
        <f>SUM(C7:C14)</f>
        <v>357</v>
      </c>
      <c r="D15" s="136">
        <f t="shared" si="0"/>
        <v>-0.11414392059553347</v>
      </c>
      <c r="E15" s="81">
        <f>SUM(E7:E14)</f>
        <v>1515</v>
      </c>
      <c r="F15" s="81">
        <f>SUM(F7:F14)</f>
        <v>1275</v>
      </c>
      <c r="G15" s="132">
        <f t="shared" si="1"/>
        <v>-0.15841584158415845</v>
      </c>
      <c r="H15" s="135">
        <f>SUM(H7:H14)</f>
        <v>28876</v>
      </c>
      <c r="I15" s="81">
        <f>SUM(I7:I14)</f>
        <v>21938</v>
      </c>
      <c r="J15" s="136">
        <f t="shared" si="2"/>
        <v>-0.24026873528189496</v>
      </c>
      <c r="K15" s="81">
        <f>SUM(K7:K14)</f>
        <v>30794</v>
      </c>
      <c r="L15" s="81">
        <f>SUM(L7:L14)</f>
        <v>23570</v>
      </c>
      <c r="M15" s="132">
        <f t="shared" si="4"/>
        <v>-0.23459115412093268</v>
      </c>
    </row>
    <row r="16" spans="1:13" ht="15" thickTop="1" x14ac:dyDescent="0.3"/>
  </sheetData>
  <sheetProtection algorithmName="SHA-512" hashValue="BOOrpMlegwhDdissIG3UQYABeOOSunCyhW3age+bbtS2exm0Wg9QuSZzcIo4RvFAEUOwqEvksODkvl6Sqhn1rQ==" saltValue="mwlMFB5mc4uc1dvoSNfgt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7FA1-8C78-48B6-898E-109A97D7D6A9}">
  <dimension ref="A1:M12"/>
  <sheetViews>
    <sheetView showGridLines="0" workbookViewId="0"/>
  </sheetViews>
  <sheetFormatPr defaultRowHeight="14.4" x14ac:dyDescent="0.3"/>
  <cols>
    <col min="1" max="1" width="16.21875" customWidth="1"/>
  </cols>
  <sheetData>
    <row r="1" spans="1:13" x14ac:dyDescent="0.3">
      <c r="A1" s="208" t="s">
        <v>300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93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94</v>
      </c>
      <c r="B7" s="149">
        <v>229</v>
      </c>
      <c r="C7" s="147">
        <v>219</v>
      </c>
      <c r="D7" s="151">
        <f>(C7/B7)-1</f>
        <v>-4.3668122270742349E-2</v>
      </c>
      <c r="E7" s="147">
        <v>916</v>
      </c>
      <c r="F7" s="147">
        <v>832</v>
      </c>
      <c r="G7" s="150">
        <f>(F7/E7)-1</f>
        <v>-9.1703056768558944E-2</v>
      </c>
      <c r="H7" s="149">
        <v>20632</v>
      </c>
      <c r="I7" s="147">
        <v>15747</v>
      </c>
      <c r="J7" s="151">
        <f>(I7/H7)-1</f>
        <v>-0.23676812718107798</v>
      </c>
      <c r="K7" s="147">
        <f>B7+E7+H7</f>
        <v>21777</v>
      </c>
      <c r="L7" s="147">
        <f>C7+F7+I7</f>
        <v>16798</v>
      </c>
      <c r="M7" s="148">
        <f>(L7/K7)-1</f>
        <v>-0.22863571658171467</v>
      </c>
    </row>
    <row r="8" spans="1:13" x14ac:dyDescent="0.3">
      <c r="A8" s="75" t="s">
        <v>95</v>
      </c>
      <c r="B8" s="149">
        <v>154</v>
      </c>
      <c r="C8" s="147">
        <v>118</v>
      </c>
      <c r="D8" s="151">
        <f>(C8/B8)-1</f>
        <v>-0.23376623376623373</v>
      </c>
      <c r="E8" s="147">
        <v>536</v>
      </c>
      <c r="F8" s="147">
        <v>385</v>
      </c>
      <c r="G8" s="150">
        <f>(F8/E8)-1</f>
        <v>-0.28171641791044777</v>
      </c>
      <c r="H8" s="149">
        <v>7055</v>
      </c>
      <c r="I8" s="147">
        <v>5304</v>
      </c>
      <c r="J8" s="151">
        <f>(I8/H8)-1</f>
        <v>-0.24819277108433735</v>
      </c>
      <c r="K8" s="147">
        <f t="shared" ref="K8:L10" si="0">B8+E8+H8</f>
        <v>7745</v>
      </c>
      <c r="L8" s="147">
        <f t="shared" si="0"/>
        <v>5807</v>
      </c>
      <c r="M8" s="148">
        <f>(L8/K8)-1</f>
        <v>-0.25022595222724342</v>
      </c>
    </row>
    <row r="9" spans="1:13" x14ac:dyDescent="0.3">
      <c r="A9" s="75" t="s">
        <v>288</v>
      </c>
      <c r="B9" s="149">
        <v>20</v>
      </c>
      <c r="C9" s="147">
        <v>20</v>
      </c>
      <c r="D9" s="151">
        <f>(C9/B9)-1</f>
        <v>0</v>
      </c>
      <c r="E9" s="147">
        <v>63</v>
      </c>
      <c r="F9" s="147">
        <v>58</v>
      </c>
      <c r="G9" s="150">
        <f>(F9/E9)-1</f>
        <v>-7.9365079365079416E-2</v>
      </c>
      <c r="H9" s="149">
        <v>1174</v>
      </c>
      <c r="I9" s="147">
        <v>883</v>
      </c>
      <c r="J9" s="151">
        <f>(I9/H9)-1</f>
        <v>-0.24787052810902899</v>
      </c>
      <c r="K9" s="147">
        <f t="shared" si="0"/>
        <v>1257</v>
      </c>
      <c r="L9" s="147">
        <f t="shared" si="0"/>
        <v>961</v>
      </c>
      <c r="M9" s="148">
        <f>(L9/K9)-1</f>
        <v>-0.2354813046937152</v>
      </c>
    </row>
    <row r="10" spans="1:13" x14ac:dyDescent="0.3">
      <c r="A10" s="75" t="s">
        <v>92</v>
      </c>
      <c r="B10" s="149">
        <v>0</v>
      </c>
      <c r="C10" s="147">
        <v>0</v>
      </c>
      <c r="D10" s="194" t="s">
        <v>83</v>
      </c>
      <c r="E10" s="147">
        <v>0</v>
      </c>
      <c r="F10" s="147">
        <v>0</v>
      </c>
      <c r="G10" s="195" t="s">
        <v>83</v>
      </c>
      <c r="H10" s="149">
        <v>15</v>
      </c>
      <c r="I10" s="147">
        <v>4</v>
      </c>
      <c r="J10" s="151">
        <f>(I10/H10)-1</f>
        <v>-0.73333333333333339</v>
      </c>
      <c r="K10" s="147">
        <f t="shared" si="0"/>
        <v>15</v>
      </c>
      <c r="L10" s="147">
        <f t="shared" si="0"/>
        <v>4</v>
      </c>
      <c r="M10" s="148">
        <f>(L10/K10)-1</f>
        <v>-0.73333333333333339</v>
      </c>
    </row>
    <row r="11" spans="1:13" ht="15" thickBot="1" x14ac:dyDescent="0.35">
      <c r="A11" s="76" t="s">
        <v>0</v>
      </c>
      <c r="B11" s="155">
        <f>SUM(B7:B10)</f>
        <v>403</v>
      </c>
      <c r="C11" s="156">
        <f>SUM(C7:C10)</f>
        <v>357</v>
      </c>
      <c r="D11" s="157">
        <f>(C11/B11)-1</f>
        <v>-0.11414392059553347</v>
      </c>
      <c r="E11" s="156">
        <f>SUM(E7:E10)</f>
        <v>1515</v>
      </c>
      <c r="F11" s="156">
        <f>SUM(F7:F10)</f>
        <v>1275</v>
      </c>
      <c r="G11" s="158">
        <f>(F11/E11)-1</f>
        <v>-0.15841584158415845</v>
      </c>
      <c r="H11" s="155">
        <f>SUM(H7:H10)</f>
        <v>28876</v>
      </c>
      <c r="I11" s="156">
        <f>SUM(I7:I10)</f>
        <v>21938</v>
      </c>
      <c r="J11" s="157">
        <f>(I11/H11)-1</f>
        <v>-0.24026873528189496</v>
      </c>
      <c r="K11" s="156">
        <f>SUM(K7:K10)</f>
        <v>30794</v>
      </c>
      <c r="L11" s="156">
        <f>SUM(L7:L10)</f>
        <v>23570</v>
      </c>
      <c r="M11" s="158">
        <f>(L11/K11)-1</f>
        <v>-0.23459115412093268</v>
      </c>
    </row>
    <row r="12" spans="1:13" ht="15" thickTop="1" x14ac:dyDescent="0.3"/>
  </sheetData>
  <sheetProtection algorithmName="SHA-512" hashValue="MfctGZtqu1Ezw3zTEAGzlyuMK0YCNJNRWlbkLWQaypkChKias+QWtoMg80IuSFqLithl6L1SDoXaJd8wReC41w==" saltValue="65nQ1JuMS9UXeB8CEcjCc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216D-EA1A-4838-A364-F4870C5091FD}">
  <dimension ref="A1:M11"/>
  <sheetViews>
    <sheetView showGridLines="0" workbookViewId="0"/>
  </sheetViews>
  <sheetFormatPr defaultRowHeight="14.4" x14ac:dyDescent="0.3"/>
  <cols>
    <col min="1" max="1" width="16.21875" customWidth="1"/>
  </cols>
  <sheetData>
    <row r="1" spans="1:13" x14ac:dyDescent="0.3">
      <c r="A1" s="208" t="s">
        <v>301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82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76</v>
      </c>
      <c r="B7" s="149">
        <v>2</v>
      </c>
      <c r="C7" s="147">
        <v>0</v>
      </c>
      <c r="D7" s="151">
        <f>(C7/B7)-1</f>
        <v>-1</v>
      </c>
      <c r="E7" s="147">
        <v>9</v>
      </c>
      <c r="F7" s="147">
        <v>8</v>
      </c>
      <c r="G7" s="150">
        <f>(F7/E7)-1</f>
        <v>-0.11111111111111116</v>
      </c>
      <c r="H7" s="149">
        <v>267</v>
      </c>
      <c r="I7" s="147">
        <v>198</v>
      </c>
      <c r="J7" s="151">
        <f>(I7/H7)-1</f>
        <v>-0.2584269662921348</v>
      </c>
      <c r="K7" s="147">
        <f t="shared" ref="K7:L9" si="0">B7+E7+H7</f>
        <v>278</v>
      </c>
      <c r="L7" s="147">
        <f t="shared" si="0"/>
        <v>206</v>
      </c>
      <c r="M7" s="148">
        <f>(L7/K7)-1</f>
        <v>-0.25899280575539574</v>
      </c>
    </row>
    <row r="8" spans="1:13" x14ac:dyDescent="0.3">
      <c r="A8" s="75" t="s">
        <v>77</v>
      </c>
      <c r="B8" s="149">
        <v>202</v>
      </c>
      <c r="C8" s="147">
        <v>171</v>
      </c>
      <c r="D8" s="151">
        <f>(C8/B8)-1</f>
        <v>-0.15346534653465349</v>
      </c>
      <c r="E8" s="147">
        <v>809</v>
      </c>
      <c r="F8" s="147">
        <v>656</v>
      </c>
      <c r="G8" s="150">
        <f>(F8/E8)-1</f>
        <v>-0.18912237330037085</v>
      </c>
      <c r="H8" s="149">
        <v>18293</v>
      </c>
      <c r="I8" s="147">
        <v>13249</v>
      </c>
      <c r="J8" s="151">
        <f>(I8/H8)-1</f>
        <v>-0.27573388727928716</v>
      </c>
      <c r="K8" s="147">
        <f t="shared" si="0"/>
        <v>19304</v>
      </c>
      <c r="L8" s="147">
        <f t="shared" si="0"/>
        <v>14076</v>
      </c>
      <c r="M8" s="148">
        <f>(L8/K8)-1</f>
        <v>-0.27082469954413591</v>
      </c>
    </row>
    <row r="9" spans="1:13" x14ac:dyDescent="0.3">
      <c r="A9" s="75" t="s">
        <v>78</v>
      </c>
      <c r="B9" s="149">
        <v>199</v>
      </c>
      <c r="C9" s="147">
        <v>186</v>
      </c>
      <c r="D9" s="151">
        <f>(C9/B9)-1</f>
        <v>-6.5326633165829096E-2</v>
      </c>
      <c r="E9" s="147">
        <v>697</v>
      </c>
      <c r="F9" s="147">
        <v>611</v>
      </c>
      <c r="G9" s="150">
        <f>(F9/E9)-1</f>
        <v>-0.12338593974175038</v>
      </c>
      <c r="H9" s="149">
        <v>10316</v>
      </c>
      <c r="I9" s="147">
        <v>8491</v>
      </c>
      <c r="J9" s="151">
        <f>(I9/H9)-1</f>
        <v>-0.17690965490500199</v>
      </c>
      <c r="K9" s="147">
        <f t="shared" si="0"/>
        <v>11212</v>
      </c>
      <c r="L9" s="147">
        <f t="shared" si="0"/>
        <v>9288</v>
      </c>
      <c r="M9" s="148">
        <f>(L9/K9)-1</f>
        <v>-0.17160185515519089</v>
      </c>
    </row>
    <row r="10" spans="1:13" ht="15" thickBot="1" x14ac:dyDescent="0.35">
      <c r="A10" s="76" t="s">
        <v>0</v>
      </c>
      <c r="B10" s="155">
        <f>SUM(B7:B9)</f>
        <v>403</v>
      </c>
      <c r="C10" s="156">
        <f>SUM(C7:C9)</f>
        <v>357</v>
      </c>
      <c r="D10" s="157">
        <f>(C10/B10)-1</f>
        <v>-0.11414392059553347</v>
      </c>
      <c r="E10" s="156">
        <f>SUM(E7:E9)</f>
        <v>1515</v>
      </c>
      <c r="F10" s="156">
        <f>SUM(F7:F9)</f>
        <v>1275</v>
      </c>
      <c r="G10" s="158">
        <f>(F10/E10)-1</f>
        <v>-0.15841584158415845</v>
      </c>
      <c r="H10" s="155">
        <f>SUM(H7:H9)</f>
        <v>28876</v>
      </c>
      <c r="I10" s="156">
        <f>SUM(I7:I9)</f>
        <v>21938</v>
      </c>
      <c r="J10" s="157">
        <f>(I10/H10)-1</f>
        <v>-0.24026873528189496</v>
      </c>
      <c r="K10" s="156">
        <f>SUM(K7:K9)</f>
        <v>30794</v>
      </c>
      <c r="L10" s="156">
        <f>SUM(L7:L9)</f>
        <v>23570</v>
      </c>
      <c r="M10" s="158">
        <f>(L10/K10)-1</f>
        <v>-0.23459115412093268</v>
      </c>
    </row>
    <row r="11" spans="1:13" ht="15" thickTop="1" x14ac:dyDescent="0.3"/>
  </sheetData>
  <sheetProtection algorithmName="SHA-512" hashValue="DLWmIvYhgh4T8VFeZaYMa29I5niVWe5hVdFopZOTp60GSAA7eldsq3Eu7Jge6gDiSvzZ0IrsESzcepmGo7GpPA==" saltValue="kwUE21eCk6i7+VS0iVSOs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0B74-5366-4EAE-B6B6-BFD4DC993153}">
  <dimension ref="A1:M10"/>
  <sheetViews>
    <sheetView showGridLines="0" workbookViewId="0">
      <selection activeCell="A4" sqref="A4:A6"/>
    </sheetView>
  </sheetViews>
  <sheetFormatPr defaultRowHeight="14.4" x14ac:dyDescent="0.3"/>
  <cols>
    <col min="1" max="1" width="18.21875" customWidth="1"/>
    <col min="2" max="13" width="7.77734375" customWidth="1"/>
  </cols>
  <sheetData>
    <row r="1" spans="1:13" x14ac:dyDescent="0.3">
      <c r="A1" s="332" t="s">
        <v>302</v>
      </c>
      <c r="B1" s="333"/>
      <c r="C1" s="333"/>
      <c r="D1" s="333"/>
      <c r="E1" s="333"/>
      <c r="F1" s="333"/>
      <c r="G1" s="334"/>
    </row>
    <row r="3" spans="1:13" ht="15" thickBot="1" x14ac:dyDescent="0.35"/>
    <row r="4" spans="1:13" ht="15.6" thickTop="1" thickBot="1" x14ac:dyDescent="0.35">
      <c r="A4" s="308" t="s">
        <v>96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218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289</v>
      </c>
      <c r="B7" s="40">
        <v>202</v>
      </c>
      <c r="C7" s="36">
        <v>186</v>
      </c>
      <c r="D7" s="41">
        <f>(C7/B7)-1</f>
        <v>-7.9207920792079167E-2</v>
      </c>
      <c r="E7" s="36">
        <v>967</v>
      </c>
      <c r="F7" s="36">
        <v>807</v>
      </c>
      <c r="G7" s="32">
        <f>(F7/E7)-1</f>
        <v>-0.16546018614270941</v>
      </c>
      <c r="H7" s="40">
        <v>22053</v>
      </c>
      <c r="I7" s="36">
        <v>17172</v>
      </c>
      <c r="J7" s="41">
        <f>(I7/H7)-1</f>
        <v>-0.22133043123384577</v>
      </c>
      <c r="K7" s="36">
        <f>B7+E7+H7</f>
        <v>23222</v>
      </c>
      <c r="L7" s="36">
        <f>C7+F7+I7</f>
        <v>18165</v>
      </c>
      <c r="M7" s="97">
        <f>(L7/K7)-1</f>
        <v>-0.21776763414003963</v>
      </c>
    </row>
    <row r="8" spans="1:13" x14ac:dyDescent="0.3">
      <c r="A8" s="75" t="s">
        <v>290</v>
      </c>
      <c r="B8" s="40">
        <v>201</v>
      </c>
      <c r="C8" s="36">
        <v>171</v>
      </c>
      <c r="D8" s="41">
        <f>(C8/B8)-1</f>
        <v>-0.14925373134328357</v>
      </c>
      <c r="E8" s="36">
        <v>548</v>
      </c>
      <c r="F8" s="36">
        <v>468</v>
      </c>
      <c r="G8" s="32">
        <f>(F8/E8)-1</f>
        <v>-0.14598540145985406</v>
      </c>
      <c r="H8" s="40">
        <v>6823</v>
      </c>
      <c r="I8" s="36">
        <v>4766</v>
      </c>
      <c r="J8" s="41">
        <f>(I8/H8)-1</f>
        <v>-0.30148028726366705</v>
      </c>
      <c r="K8" s="36">
        <f>B8+E8+H8</f>
        <v>7572</v>
      </c>
      <c r="L8" s="36">
        <f>C8+F8+I8</f>
        <v>5405</v>
      </c>
      <c r="M8" s="97">
        <f>(L8/K8)-1</f>
        <v>-0.28618594823032228</v>
      </c>
    </row>
    <row r="9" spans="1:13" ht="15" thickBot="1" x14ac:dyDescent="0.35">
      <c r="A9" s="76" t="s">
        <v>0</v>
      </c>
      <c r="B9" s="135">
        <f>SUM(B7:B8)</f>
        <v>403</v>
      </c>
      <c r="C9" s="81">
        <f>SUM(C7:C8)</f>
        <v>357</v>
      </c>
      <c r="D9" s="136">
        <f>(C9/B9)-1</f>
        <v>-0.11414392059553347</v>
      </c>
      <c r="E9" s="81">
        <f>SUM(E7:E8)</f>
        <v>1515</v>
      </c>
      <c r="F9" s="81">
        <f>SUM(F7:F8)</f>
        <v>1275</v>
      </c>
      <c r="G9" s="132">
        <f>(F9/E9)-1</f>
        <v>-0.15841584158415845</v>
      </c>
      <c r="H9" s="135">
        <f>SUM(H7:H8)</f>
        <v>28876</v>
      </c>
      <c r="I9" s="81">
        <f>SUM(I7:I8)</f>
        <v>21938</v>
      </c>
      <c r="J9" s="136">
        <f>(I9/H9)-1</f>
        <v>-0.24026873528189496</v>
      </c>
      <c r="K9" s="81">
        <f>SUM(K7:K8)</f>
        <v>30794</v>
      </c>
      <c r="L9" s="81">
        <f>SUM(L7:L8)</f>
        <v>23570</v>
      </c>
      <c r="M9" s="132">
        <f>(L9/K9)-1</f>
        <v>-0.23459115412093268</v>
      </c>
    </row>
    <row r="10" spans="1:13" ht="15" thickTop="1" x14ac:dyDescent="0.3"/>
  </sheetData>
  <sheetProtection algorithmName="SHA-512" hashValue="xhIFrVOGmjCtPws7zYfXjLhpTiu0Z0EPub8ZdEOsWrvdDs3TxIyHgjlIHiB7kKf8kXuL2XPm6OFwT1IpGdb33w==" saltValue="/SBZNYmW/r5OnT7hRDOiww==" spinCount="100000" sheet="1" objects="1" scenarios="1" selectLockedCells="1" selectUnlockedCells="1"/>
  <mergeCells count="14">
    <mergeCell ref="H5:H6"/>
    <mergeCell ref="I5:I6"/>
    <mergeCell ref="K5:K6"/>
    <mergeCell ref="L5:L6"/>
    <mergeCell ref="A1:G1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886D-8CDE-4259-A765-52F98F1BD685}">
  <dimension ref="A1:M16"/>
  <sheetViews>
    <sheetView showGridLines="0" workbookViewId="0">
      <selection activeCell="A2" sqref="A2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303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.6" thickTop="1" thickBot="1" x14ac:dyDescent="0.35">
      <c r="A4" s="308" t="s">
        <v>195</v>
      </c>
      <c r="B4" s="304" t="s">
        <v>53</v>
      </c>
      <c r="C4" s="305"/>
      <c r="D4" s="311"/>
      <c r="E4" s="305" t="s">
        <v>54</v>
      </c>
      <c r="F4" s="305"/>
      <c r="G4" s="305"/>
      <c r="H4" s="304" t="s">
        <v>55</v>
      </c>
      <c r="I4" s="305"/>
      <c r="J4" s="311"/>
      <c r="K4" s="305" t="s">
        <v>218</v>
      </c>
      <c r="L4" s="305"/>
      <c r="M4" s="305"/>
    </row>
    <row r="5" spans="1:13" x14ac:dyDescent="0.3">
      <c r="A5" s="309"/>
      <c r="B5" s="306">
        <v>2019</v>
      </c>
      <c r="C5" s="312">
        <v>2020</v>
      </c>
      <c r="D5" s="133" t="s">
        <v>136</v>
      </c>
      <c r="E5" s="312">
        <v>2019</v>
      </c>
      <c r="F5" s="312">
        <v>2020</v>
      </c>
      <c r="G5" s="77" t="s">
        <v>136</v>
      </c>
      <c r="H5" s="306">
        <v>2019</v>
      </c>
      <c r="I5" s="312">
        <v>2020</v>
      </c>
      <c r="J5" s="133" t="s">
        <v>136</v>
      </c>
      <c r="K5" s="312">
        <v>2019</v>
      </c>
      <c r="L5" s="312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97</v>
      </c>
      <c r="B7" s="40">
        <v>38</v>
      </c>
      <c r="C7" s="36">
        <v>40</v>
      </c>
      <c r="D7" s="41">
        <f>(C7/B7)-1</f>
        <v>5.2631578947368363E-2</v>
      </c>
      <c r="E7" s="36">
        <v>94</v>
      </c>
      <c r="F7" s="36">
        <v>67</v>
      </c>
      <c r="G7" s="32">
        <f t="shared" ref="G7:G15" si="0">(F7/E7)-1</f>
        <v>-0.28723404255319152</v>
      </c>
      <c r="H7" s="40">
        <v>1926</v>
      </c>
      <c r="I7" s="36">
        <v>1247</v>
      </c>
      <c r="J7" s="32">
        <f>(I7/H7)-1</f>
        <v>-0.35254413291796471</v>
      </c>
      <c r="K7" s="38">
        <f>B7+E7+H7</f>
        <v>2058</v>
      </c>
      <c r="L7" s="35">
        <f>C7+F7+I7</f>
        <v>1354</v>
      </c>
      <c r="M7" s="98">
        <f>(L7/K7)-1</f>
        <v>-0.34207968901846453</v>
      </c>
    </row>
    <row r="8" spans="1:13" x14ac:dyDescent="0.3">
      <c r="A8" s="75" t="s">
        <v>98</v>
      </c>
      <c r="B8" s="40">
        <v>143</v>
      </c>
      <c r="C8" s="36">
        <v>117</v>
      </c>
      <c r="D8" s="41">
        <f t="shared" ref="D8:D15" si="1">(C8/B8)-1</f>
        <v>-0.18181818181818177</v>
      </c>
      <c r="E8" s="36">
        <v>721</v>
      </c>
      <c r="F8" s="36">
        <v>577</v>
      </c>
      <c r="G8" s="32">
        <f t="shared" si="0"/>
        <v>-0.1997226074895978</v>
      </c>
      <c r="H8" s="40">
        <v>17576</v>
      </c>
      <c r="I8" s="36">
        <v>13399</v>
      </c>
      <c r="J8" s="32">
        <f t="shared" ref="J8:J15" si="2">(I8/H8)-1</f>
        <v>-0.23765361857077838</v>
      </c>
      <c r="K8" s="40">
        <f t="shared" ref="K8:L14" si="3">B8+E8+H8</f>
        <v>18440</v>
      </c>
      <c r="L8" s="36">
        <f t="shared" si="3"/>
        <v>14093</v>
      </c>
      <c r="M8" s="32">
        <f t="shared" ref="M8:M15" si="4">(L8/K8)-1</f>
        <v>-0.23573752711496743</v>
      </c>
    </row>
    <row r="9" spans="1:13" x14ac:dyDescent="0.3">
      <c r="A9" s="75" t="s">
        <v>99</v>
      </c>
      <c r="B9" s="40">
        <v>29</v>
      </c>
      <c r="C9" s="36">
        <v>26</v>
      </c>
      <c r="D9" s="41">
        <f t="shared" si="1"/>
        <v>-0.10344827586206895</v>
      </c>
      <c r="E9" s="36">
        <v>111</v>
      </c>
      <c r="F9" s="36">
        <v>92</v>
      </c>
      <c r="G9" s="32">
        <f t="shared" si="0"/>
        <v>-0.1711711711711712</v>
      </c>
      <c r="H9" s="40">
        <v>1130</v>
      </c>
      <c r="I9" s="36">
        <v>957</v>
      </c>
      <c r="J9" s="32">
        <f t="shared" si="2"/>
        <v>-0.15309734513274331</v>
      </c>
      <c r="K9" s="40">
        <f t="shared" si="3"/>
        <v>1270</v>
      </c>
      <c r="L9" s="36">
        <f t="shared" si="3"/>
        <v>1075</v>
      </c>
      <c r="M9" s="32">
        <f t="shared" si="4"/>
        <v>-0.15354330708661412</v>
      </c>
    </row>
    <row r="10" spans="1:13" x14ac:dyDescent="0.3">
      <c r="A10" s="75" t="s">
        <v>100</v>
      </c>
      <c r="B10" s="40">
        <v>118</v>
      </c>
      <c r="C10" s="36">
        <v>119</v>
      </c>
      <c r="D10" s="41">
        <f t="shared" si="1"/>
        <v>8.4745762711864181E-3</v>
      </c>
      <c r="E10" s="36">
        <v>385</v>
      </c>
      <c r="F10" s="36">
        <v>370</v>
      </c>
      <c r="G10" s="32">
        <f t="shared" si="0"/>
        <v>-3.8961038961038974E-2</v>
      </c>
      <c r="H10" s="40">
        <v>5612</v>
      </c>
      <c r="I10" s="36">
        <v>4370</v>
      </c>
      <c r="J10" s="32">
        <f t="shared" si="2"/>
        <v>-0.22131147540983609</v>
      </c>
      <c r="K10" s="40">
        <f t="shared" si="3"/>
        <v>6115</v>
      </c>
      <c r="L10" s="36">
        <f t="shared" si="3"/>
        <v>4859</v>
      </c>
      <c r="M10" s="32">
        <f t="shared" si="4"/>
        <v>-0.20539656582174981</v>
      </c>
    </row>
    <row r="11" spans="1:13" x14ac:dyDescent="0.3">
      <c r="A11" s="75" t="s">
        <v>101</v>
      </c>
      <c r="B11" s="40">
        <v>3</v>
      </c>
      <c r="C11" s="36">
        <v>6</v>
      </c>
      <c r="D11" s="41">
        <f t="shared" si="1"/>
        <v>1</v>
      </c>
      <c r="E11" s="36">
        <v>22</v>
      </c>
      <c r="F11" s="36">
        <v>13</v>
      </c>
      <c r="G11" s="32">
        <f t="shared" si="0"/>
        <v>-0.40909090909090906</v>
      </c>
      <c r="H11" s="40">
        <v>310</v>
      </c>
      <c r="I11" s="36">
        <v>207</v>
      </c>
      <c r="J11" s="32">
        <f t="shared" si="2"/>
        <v>-0.33225806451612905</v>
      </c>
      <c r="K11" s="40">
        <f t="shared" si="3"/>
        <v>335</v>
      </c>
      <c r="L11" s="36">
        <f t="shared" si="3"/>
        <v>226</v>
      </c>
      <c r="M11" s="32">
        <f t="shared" si="4"/>
        <v>-0.32537313432835824</v>
      </c>
    </row>
    <row r="12" spans="1:13" x14ac:dyDescent="0.3">
      <c r="A12" s="75" t="s">
        <v>102</v>
      </c>
      <c r="B12" s="40">
        <v>18</v>
      </c>
      <c r="C12" s="36">
        <v>15</v>
      </c>
      <c r="D12" s="41">
        <f t="shared" si="1"/>
        <v>-0.16666666666666663</v>
      </c>
      <c r="E12" s="36">
        <v>50</v>
      </c>
      <c r="F12" s="36">
        <v>43</v>
      </c>
      <c r="G12" s="32">
        <f t="shared" si="0"/>
        <v>-0.14000000000000001</v>
      </c>
      <c r="H12" s="40">
        <v>868</v>
      </c>
      <c r="I12" s="36">
        <v>578</v>
      </c>
      <c r="J12" s="32">
        <f t="shared" si="2"/>
        <v>-0.33410138248847931</v>
      </c>
      <c r="K12" s="40">
        <f t="shared" si="3"/>
        <v>936</v>
      </c>
      <c r="L12" s="36">
        <f t="shared" si="3"/>
        <v>636</v>
      </c>
      <c r="M12" s="32">
        <f t="shared" si="4"/>
        <v>-0.32051282051282048</v>
      </c>
    </row>
    <row r="13" spans="1:13" x14ac:dyDescent="0.3">
      <c r="A13" s="75" t="s">
        <v>103</v>
      </c>
      <c r="B13" s="40">
        <v>14</v>
      </c>
      <c r="C13" s="36">
        <v>5</v>
      </c>
      <c r="D13" s="41">
        <f t="shared" si="1"/>
        <v>-0.64285714285714279</v>
      </c>
      <c r="E13" s="36">
        <v>14</v>
      </c>
      <c r="F13" s="36">
        <v>11</v>
      </c>
      <c r="G13" s="32">
        <f t="shared" si="0"/>
        <v>-0.2142857142857143</v>
      </c>
      <c r="H13" s="40">
        <v>226</v>
      </c>
      <c r="I13" s="36">
        <v>164</v>
      </c>
      <c r="J13" s="32">
        <f t="shared" si="2"/>
        <v>-0.27433628318584069</v>
      </c>
      <c r="K13" s="40">
        <f t="shared" si="3"/>
        <v>254</v>
      </c>
      <c r="L13" s="36">
        <f t="shared" si="3"/>
        <v>180</v>
      </c>
      <c r="M13" s="32">
        <f t="shared" si="4"/>
        <v>-0.29133858267716539</v>
      </c>
    </row>
    <row r="14" spans="1:13" x14ac:dyDescent="0.3">
      <c r="A14" s="75" t="s">
        <v>104</v>
      </c>
      <c r="B14" s="40">
        <v>40</v>
      </c>
      <c r="C14" s="36">
        <v>29</v>
      </c>
      <c r="D14" s="41">
        <f t="shared" si="1"/>
        <v>-0.27500000000000002</v>
      </c>
      <c r="E14" s="36">
        <v>118</v>
      </c>
      <c r="F14" s="36">
        <v>102</v>
      </c>
      <c r="G14" s="32">
        <f t="shared" si="0"/>
        <v>-0.13559322033898302</v>
      </c>
      <c r="H14" s="40">
        <v>1228</v>
      </c>
      <c r="I14" s="36">
        <v>1016</v>
      </c>
      <c r="J14" s="32">
        <f t="shared" si="2"/>
        <v>-0.17263843648208466</v>
      </c>
      <c r="K14" s="40">
        <f t="shared" si="3"/>
        <v>1386</v>
      </c>
      <c r="L14" s="36">
        <f t="shared" si="3"/>
        <v>1147</v>
      </c>
      <c r="M14" s="32">
        <f t="shared" si="4"/>
        <v>-0.17243867243867239</v>
      </c>
    </row>
    <row r="15" spans="1:13" ht="15" thickBot="1" x14ac:dyDescent="0.35">
      <c r="A15" s="76" t="s">
        <v>0</v>
      </c>
      <c r="B15" s="135">
        <f>SUM(B7:B14)</f>
        <v>403</v>
      </c>
      <c r="C15" s="81">
        <f>SUM(C7:C14)</f>
        <v>357</v>
      </c>
      <c r="D15" s="136">
        <f t="shared" si="1"/>
        <v>-0.11414392059553347</v>
      </c>
      <c r="E15" s="81">
        <f>SUM(E7:E14)</f>
        <v>1515</v>
      </c>
      <c r="F15" s="81">
        <f>SUM(F7:F14)</f>
        <v>1275</v>
      </c>
      <c r="G15" s="132">
        <f t="shared" si="0"/>
        <v>-0.15841584158415845</v>
      </c>
      <c r="H15" s="135">
        <f>SUM(H7:H14)</f>
        <v>28876</v>
      </c>
      <c r="I15" s="81">
        <f>SUM(I7:I14)</f>
        <v>21938</v>
      </c>
      <c r="J15" s="132">
        <f t="shared" si="2"/>
        <v>-0.24026873528189496</v>
      </c>
      <c r="K15" s="135">
        <f>SUM(K7:K14)</f>
        <v>30794</v>
      </c>
      <c r="L15" s="81">
        <f>SUM(L7:L14)</f>
        <v>23570</v>
      </c>
      <c r="M15" s="132">
        <f t="shared" si="4"/>
        <v>-0.23459115412093268</v>
      </c>
    </row>
    <row r="16" spans="1:13" ht="15" thickTop="1" x14ac:dyDescent="0.3">
      <c r="A16" s="113" t="s">
        <v>292</v>
      </c>
    </row>
  </sheetData>
  <sheetProtection algorithmName="SHA-512" hashValue="N57FkHkhcHAGNNGOUElrY59JLTWri+iB4dJtoIryA41YntAJkOs2/ss1G5WH53yk05bAY+KXYs3+Edao4lyFEg==" saltValue="FeKgWbEBgPlIXUnDw2s10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F0DC-4C52-4810-84E5-7883829066AC}">
  <dimension ref="A1:M28"/>
  <sheetViews>
    <sheetView showGridLines="0" workbookViewId="0">
      <selection activeCell="A4" sqref="A4:A6"/>
    </sheetView>
  </sheetViews>
  <sheetFormatPr defaultRowHeight="14.4" x14ac:dyDescent="0.3"/>
  <cols>
    <col min="1" max="1" width="16.21875" customWidth="1"/>
  </cols>
  <sheetData>
    <row r="1" spans="1:13" x14ac:dyDescent="0.3">
      <c r="A1" s="208" t="s">
        <v>315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209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7</v>
      </c>
      <c r="B7" s="40">
        <v>34</v>
      </c>
      <c r="C7" s="36">
        <v>21</v>
      </c>
      <c r="D7" s="41">
        <f>(C7/B7)-1</f>
        <v>-0.38235294117647056</v>
      </c>
      <c r="E7" s="36">
        <v>80</v>
      </c>
      <c r="F7" s="36">
        <v>80</v>
      </c>
      <c r="G7" s="32">
        <f>(F7/E7)-1</f>
        <v>0</v>
      </c>
      <c r="H7" s="40">
        <v>2356</v>
      </c>
      <c r="I7" s="36">
        <v>1808</v>
      </c>
      <c r="J7" s="41">
        <f>(I7/H7)-1</f>
        <v>-0.232597623089983</v>
      </c>
      <c r="K7" s="36">
        <f>B7+E7+H7</f>
        <v>2470</v>
      </c>
      <c r="L7" s="36">
        <f>C7+F7+I7</f>
        <v>1909</v>
      </c>
      <c r="M7" s="97">
        <f>(L7/K7)-1</f>
        <v>-0.22712550607287452</v>
      </c>
    </row>
    <row r="8" spans="1:13" x14ac:dyDescent="0.3">
      <c r="A8" s="75" t="s">
        <v>8</v>
      </c>
      <c r="B8" s="40">
        <v>22</v>
      </c>
      <c r="C8" s="36">
        <v>14</v>
      </c>
      <c r="D8" s="41">
        <f t="shared" ref="D8:D26" si="0">(C8/B8)-1</f>
        <v>-0.36363636363636365</v>
      </c>
      <c r="E8" s="36">
        <v>39</v>
      </c>
      <c r="F8" s="36">
        <v>43</v>
      </c>
      <c r="G8" s="32">
        <f t="shared" ref="G8:G26" si="1">(F8/E8)-1</f>
        <v>0.10256410256410264</v>
      </c>
      <c r="H8" s="40">
        <v>345</v>
      </c>
      <c r="I8" s="36">
        <v>273</v>
      </c>
      <c r="J8" s="41">
        <f t="shared" ref="J8:J26" si="2">(I8/H8)-1</f>
        <v>-0.20869565217391306</v>
      </c>
      <c r="K8" s="36">
        <f t="shared" ref="K8:L26" si="3">B8+E8+H8</f>
        <v>406</v>
      </c>
      <c r="L8" s="36">
        <f t="shared" si="3"/>
        <v>330</v>
      </c>
      <c r="M8" s="97">
        <f t="shared" ref="M8:M26" si="4">(L8/K8)-1</f>
        <v>-0.18719211822660098</v>
      </c>
    </row>
    <row r="9" spans="1:13" x14ac:dyDescent="0.3">
      <c r="A9" s="75" t="s">
        <v>9</v>
      </c>
      <c r="B9" s="40">
        <v>29</v>
      </c>
      <c r="C9" s="36">
        <v>20</v>
      </c>
      <c r="D9" s="41">
        <f t="shared" si="0"/>
        <v>-0.31034482758620685</v>
      </c>
      <c r="E9" s="36">
        <v>95</v>
      </c>
      <c r="F9" s="36">
        <v>84</v>
      </c>
      <c r="G9" s="32">
        <f t="shared" si="1"/>
        <v>-0.11578947368421055</v>
      </c>
      <c r="H9" s="40">
        <v>2591</v>
      </c>
      <c r="I9" s="36">
        <v>2014</v>
      </c>
      <c r="J9" s="41">
        <f t="shared" si="2"/>
        <v>-0.22269394056348901</v>
      </c>
      <c r="K9" s="36">
        <f t="shared" si="3"/>
        <v>2715</v>
      </c>
      <c r="L9" s="36">
        <f t="shared" si="3"/>
        <v>2118</v>
      </c>
      <c r="M9" s="97">
        <f t="shared" si="4"/>
        <v>-0.21988950276243091</v>
      </c>
    </row>
    <row r="10" spans="1:13" x14ac:dyDescent="0.3">
      <c r="A10" s="75" t="s">
        <v>10</v>
      </c>
      <c r="B10" s="40">
        <v>7</v>
      </c>
      <c r="C10" s="36">
        <v>3</v>
      </c>
      <c r="D10" s="41">
        <f t="shared" si="0"/>
        <v>-0.5714285714285714</v>
      </c>
      <c r="E10" s="36">
        <v>24</v>
      </c>
      <c r="F10" s="36">
        <v>24</v>
      </c>
      <c r="G10" s="32">
        <f t="shared" si="1"/>
        <v>0</v>
      </c>
      <c r="H10" s="40">
        <v>308</v>
      </c>
      <c r="I10" s="36">
        <v>200</v>
      </c>
      <c r="J10" s="41">
        <f t="shared" si="2"/>
        <v>-0.35064935064935066</v>
      </c>
      <c r="K10" s="36">
        <f t="shared" si="3"/>
        <v>339</v>
      </c>
      <c r="L10" s="36">
        <f t="shared" si="3"/>
        <v>227</v>
      </c>
      <c r="M10" s="97">
        <f t="shared" si="4"/>
        <v>-0.3303834808259587</v>
      </c>
    </row>
    <row r="11" spans="1:13" x14ac:dyDescent="0.3">
      <c r="A11" s="75" t="s">
        <v>105</v>
      </c>
      <c r="B11" s="40">
        <v>7</v>
      </c>
      <c r="C11" s="36">
        <v>11</v>
      </c>
      <c r="D11" s="41">
        <f t="shared" si="0"/>
        <v>0.5714285714285714</v>
      </c>
      <c r="E11" s="36">
        <v>44</v>
      </c>
      <c r="F11" s="36">
        <v>58</v>
      </c>
      <c r="G11" s="32">
        <f t="shared" si="1"/>
        <v>0.31818181818181812</v>
      </c>
      <c r="H11" s="40">
        <v>391</v>
      </c>
      <c r="I11" s="36">
        <v>340</v>
      </c>
      <c r="J11" s="41">
        <f t="shared" si="2"/>
        <v>-0.13043478260869568</v>
      </c>
      <c r="K11" s="36">
        <f t="shared" si="3"/>
        <v>442</v>
      </c>
      <c r="L11" s="36">
        <f t="shared" si="3"/>
        <v>409</v>
      </c>
      <c r="M11" s="97">
        <f t="shared" si="4"/>
        <v>-7.4660633484162853E-2</v>
      </c>
    </row>
    <row r="12" spans="1:13" x14ac:dyDescent="0.3">
      <c r="A12" s="75" t="s">
        <v>11</v>
      </c>
      <c r="B12" s="40">
        <v>25</v>
      </c>
      <c r="C12" s="36">
        <v>18</v>
      </c>
      <c r="D12" s="41">
        <f t="shared" si="0"/>
        <v>-0.28000000000000003</v>
      </c>
      <c r="E12" s="36">
        <v>53</v>
      </c>
      <c r="F12" s="36">
        <v>57</v>
      </c>
      <c r="G12" s="32">
        <f t="shared" si="1"/>
        <v>7.547169811320753E-2</v>
      </c>
      <c r="H12" s="40">
        <v>1353</v>
      </c>
      <c r="I12" s="36">
        <v>1029</v>
      </c>
      <c r="J12" s="41">
        <f t="shared" si="2"/>
        <v>-0.23946784922394682</v>
      </c>
      <c r="K12" s="36">
        <f t="shared" si="3"/>
        <v>1431</v>
      </c>
      <c r="L12" s="36">
        <f t="shared" si="3"/>
        <v>1104</v>
      </c>
      <c r="M12" s="97">
        <f t="shared" si="4"/>
        <v>-0.22851153039832284</v>
      </c>
    </row>
    <row r="13" spans="1:13" x14ac:dyDescent="0.3">
      <c r="A13" s="75" t="s">
        <v>12</v>
      </c>
      <c r="B13" s="40">
        <v>9</v>
      </c>
      <c r="C13" s="36">
        <v>10</v>
      </c>
      <c r="D13" s="41">
        <f t="shared" si="0"/>
        <v>0.11111111111111116</v>
      </c>
      <c r="E13" s="36">
        <v>45</v>
      </c>
      <c r="F13" s="36">
        <v>29</v>
      </c>
      <c r="G13" s="32">
        <f t="shared" si="1"/>
        <v>-0.35555555555555551</v>
      </c>
      <c r="H13" s="40">
        <v>341</v>
      </c>
      <c r="I13" s="36">
        <v>265</v>
      </c>
      <c r="J13" s="41">
        <f t="shared" si="2"/>
        <v>-0.22287390029325516</v>
      </c>
      <c r="K13" s="36">
        <f t="shared" si="3"/>
        <v>395</v>
      </c>
      <c r="L13" s="36">
        <f t="shared" si="3"/>
        <v>304</v>
      </c>
      <c r="M13" s="97">
        <f t="shared" si="4"/>
        <v>-0.23037974683544304</v>
      </c>
    </row>
    <row r="14" spans="1:13" x14ac:dyDescent="0.3">
      <c r="A14" s="75" t="s">
        <v>5</v>
      </c>
      <c r="B14" s="40">
        <v>29</v>
      </c>
      <c r="C14" s="36">
        <v>20</v>
      </c>
      <c r="D14" s="41">
        <f t="shared" si="0"/>
        <v>-0.31034482758620685</v>
      </c>
      <c r="E14" s="36">
        <v>152</v>
      </c>
      <c r="F14" s="36">
        <v>111</v>
      </c>
      <c r="G14" s="32">
        <f t="shared" si="1"/>
        <v>-0.26973684210526316</v>
      </c>
      <c r="H14" s="40">
        <v>1664</v>
      </c>
      <c r="I14" s="36">
        <v>1200</v>
      </c>
      <c r="J14" s="41">
        <f t="shared" si="2"/>
        <v>-0.27884615384615385</v>
      </c>
      <c r="K14" s="36">
        <f t="shared" si="3"/>
        <v>1845</v>
      </c>
      <c r="L14" s="36">
        <f t="shared" si="3"/>
        <v>1331</v>
      </c>
      <c r="M14" s="97">
        <f t="shared" si="4"/>
        <v>-0.27859078590785913</v>
      </c>
    </row>
    <row r="15" spans="1:13" x14ac:dyDescent="0.3">
      <c r="A15" s="75" t="s">
        <v>13</v>
      </c>
      <c r="B15" s="40">
        <v>15</v>
      </c>
      <c r="C15" s="36">
        <v>10</v>
      </c>
      <c r="D15" s="41">
        <f t="shared" si="0"/>
        <v>-0.33333333333333337</v>
      </c>
      <c r="E15" s="36">
        <v>34</v>
      </c>
      <c r="F15" s="36">
        <v>32</v>
      </c>
      <c r="G15" s="32">
        <f t="shared" si="1"/>
        <v>-5.8823529411764719E-2</v>
      </c>
      <c r="H15" s="40">
        <v>323</v>
      </c>
      <c r="I15" s="36">
        <v>261</v>
      </c>
      <c r="J15" s="41">
        <f t="shared" si="2"/>
        <v>-0.19195046439628483</v>
      </c>
      <c r="K15" s="36">
        <f t="shared" si="3"/>
        <v>372</v>
      </c>
      <c r="L15" s="36">
        <f t="shared" si="3"/>
        <v>303</v>
      </c>
      <c r="M15" s="97">
        <f t="shared" si="4"/>
        <v>-0.18548387096774188</v>
      </c>
    </row>
    <row r="16" spans="1:13" x14ac:dyDescent="0.3">
      <c r="A16" s="75" t="s">
        <v>14</v>
      </c>
      <c r="B16" s="40">
        <v>26</v>
      </c>
      <c r="C16" s="36">
        <v>22</v>
      </c>
      <c r="D16" s="41">
        <f t="shared" si="0"/>
        <v>-0.15384615384615385</v>
      </c>
      <c r="E16" s="36">
        <v>83</v>
      </c>
      <c r="F16" s="36">
        <v>62</v>
      </c>
      <c r="G16" s="32">
        <f t="shared" si="1"/>
        <v>-0.25301204819277112</v>
      </c>
      <c r="H16" s="40">
        <v>1476</v>
      </c>
      <c r="I16" s="36">
        <v>1082</v>
      </c>
      <c r="J16" s="41">
        <f t="shared" si="2"/>
        <v>-0.26693766937669372</v>
      </c>
      <c r="K16" s="36">
        <f t="shared" si="3"/>
        <v>1585</v>
      </c>
      <c r="L16" s="36">
        <f t="shared" si="3"/>
        <v>1166</v>
      </c>
      <c r="M16" s="97">
        <f t="shared" si="4"/>
        <v>-0.26435331230283909</v>
      </c>
    </row>
    <row r="17" spans="1:13" x14ac:dyDescent="0.3">
      <c r="A17" s="75" t="s">
        <v>3</v>
      </c>
      <c r="B17" s="40">
        <v>40</v>
      </c>
      <c r="C17" s="36">
        <v>46</v>
      </c>
      <c r="D17" s="41">
        <f t="shared" si="0"/>
        <v>0.14999999999999991</v>
      </c>
      <c r="E17" s="36">
        <v>200</v>
      </c>
      <c r="F17" s="36">
        <v>147</v>
      </c>
      <c r="G17" s="32">
        <f t="shared" si="1"/>
        <v>-0.26500000000000001</v>
      </c>
      <c r="H17" s="40">
        <v>6115</v>
      </c>
      <c r="I17" s="36">
        <v>4319</v>
      </c>
      <c r="J17" s="41">
        <f t="shared" si="2"/>
        <v>-0.29370400654129192</v>
      </c>
      <c r="K17" s="36">
        <f t="shared" si="3"/>
        <v>6355</v>
      </c>
      <c r="L17" s="36">
        <f t="shared" si="3"/>
        <v>4512</v>
      </c>
      <c r="M17" s="97">
        <f t="shared" si="4"/>
        <v>-0.29000786782061372</v>
      </c>
    </row>
    <row r="18" spans="1:13" x14ac:dyDescent="0.3">
      <c r="A18" s="75" t="s">
        <v>15</v>
      </c>
      <c r="B18" s="40">
        <v>15</v>
      </c>
      <c r="C18" s="36">
        <v>9</v>
      </c>
      <c r="D18" s="41">
        <f t="shared" si="0"/>
        <v>-0.4</v>
      </c>
      <c r="E18" s="36">
        <v>34</v>
      </c>
      <c r="F18" s="36">
        <v>25</v>
      </c>
      <c r="G18" s="32">
        <f t="shared" si="1"/>
        <v>-0.26470588235294112</v>
      </c>
      <c r="H18" s="40">
        <v>234</v>
      </c>
      <c r="I18" s="36">
        <v>173</v>
      </c>
      <c r="J18" s="41">
        <f t="shared" si="2"/>
        <v>-0.26068376068376065</v>
      </c>
      <c r="K18" s="36">
        <f t="shared" si="3"/>
        <v>283</v>
      </c>
      <c r="L18" s="36">
        <f t="shared" si="3"/>
        <v>207</v>
      </c>
      <c r="M18" s="97">
        <f t="shared" si="4"/>
        <v>-0.26855123674911663</v>
      </c>
    </row>
    <row r="19" spans="1:13" x14ac:dyDescent="0.3">
      <c r="A19" s="75" t="s">
        <v>4</v>
      </c>
      <c r="B19" s="40">
        <v>35</v>
      </c>
      <c r="C19" s="36">
        <v>35</v>
      </c>
      <c r="D19" s="41">
        <f t="shared" si="0"/>
        <v>0</v>
      </c>
      <c r="E19" s="36">
        <v>135</v>
      </c>
      <c r="F19" s="36">
        <v>104</v>
      </c>
      <c r="G19" s="32">
        <f t="shared" si="1"/>
        <v>-0.22962962962962963</v>
      </c>
      <c r="H19" s="40">
        <v>4791</v>
      </c>
      <c r="I19" s="36">
        <v>3731</v>
      </c>
      <c r="J19" s="41">
        <f t="shared" si="2"/>
        <v>-0.22124817365894389</v>
      </c>
      <c r="K19" s="36">
        <f t="shared" si="3"/>
        <v>4961</v>
      </c>
      <c r="L19" s="36">
        <f t="shared" si="3"/>
        <v>3870</v>
      </c>
      <c r="M19" s="97">
        <f t="shared" si="4"/>
        <v>-0.21991533964926424</v>
      </c>
    </row>
    <row r="20" spans="1:13" x14ac:dyDescent="0.3">
      <c r="A20" s="75" t="s">
        <v>16</v>
      </c>
      <c r="B20" s="40">
        <v>27</v>
      </c>
      <c r="C20" s="36">
        <v>35</v>
      </c>
      <c r="D20" s="41">
        <f t="shared" si="0"/>
        <v>0.29629629629629628</v>
      </c>
      <c r="E20" s="36">
        <v>146</v>
      </c>
      <c r="F20" s="36">
        <v>106</v>
      </c>
      <c r="G20" s="32">
        <f t="shared" si="1"/>
        <v>-0.27397260273972601</v>
      </c>
      <c r="H20" s="40">
        <v>1293</v>
      </c>
      <c r="I20" s="36">
        <v>959</v>
      </c>
      <c r="J20" s="41">
        <f t="shared" si="2"/>
        <v>-0.25831399845320957</v>
      </c>
      <c r="K20" s="36">
        <f t="shared" si="3"/>
        <v>1466</v>
      </c>
      <c r="L20" s="36">
        <f t="shared" si="3"/>
        <v>1100</v>
      </c>
      <c r="M20" s="97">
        <f t="shared" si="4"/>
        <v>-0.24965893587994548</v>
      </c>
    </row>
    <row r="21" spans="1:13" x14ac:dyDescent="0.3">
      <c r="A21" s="75" t="s">
        <v>17</v>
      </c>
      <c r="B21" s="40">
        <v>22</v>
      </c>
      <c r="C21" s="36">
        <v>31</v>
      </c>
      <c r="D21" s="41">
        <f t="shared" si="0"/>
        <v>0.40909090909090917</v>
      </c>
      <c r="E21" s="36">
        <v>109</v>
      </c>
      <c r="F21" s="36">
        <v>87</v>
      </c>
      <c r="G21" s="32">
        <f t="shared" si="1"/>
        <v>-0.20183486238532111</v>
      </c>
      <c r="H21" s="40">
        <v>1908</v>
      </c>
      <c r="I21" s="36">
        <v>1534</v>
      </c>
      <c r="J21" s="41">
        <f t="shared" si="2"/>
        <v>-0.19601677148846963</v>
      </c>
      <c r="K21" s="36">
        <f t="shared" si="3"/>
        <v>2039</v>
      </c>
      <c r="L21" s="36">
        <f t="shared" si="3"/>
        <v>1652</v>
      </c>
      <c r="M21" s="97">
        <f t="shared" si="4"/>
        <v>-0.1897989210397254</v>
      </c>
    </row>
    <row r="22" spans="1:13" x14ac:dyDescent="0.3">
      <c r="A22" s="75" t="s">
        <v>106</v>
      </c>
      <c r="B22" s="40">
        <v>8</v>
      </c>
      <c r="C22" s="36">
        <v>15</v>
      </c>
      <c r="D22" s="41">
        <f t="shared" si="0"/>
        <v>0.875</v>
      </c>
      <c r="E22" s="36">
        <v>34</v>
      </c>
      <c r="F22" s="36">
        <v>37</v>
      </c>
      <c r="G22" s="32">
        <f t="shared" si="1"/>
        <v>8.8235294117646967E-2</v>
      </c>
      <c r="H22" s="40">
        <v>694</v>
      </c>
      <c r="I22" s="36">
        <v>530</v>
      </c>
      <c r="J22" s="41">
        <f t="shared" si="2"/>
        <v>-0.23631123919308361</v>
      </c>
      <c r="K22" s="36">
        <f t="shared" si="3"/>
        <v>736</v>
      </c>
      <c r="L22" s="36">
        <f t="shared" si="3"/>
        <v>582</v>
      </c>
      <c r="M22" s="97">
        <f t="shared" si="4"/>
        <v>-0.20923913043478259</v>
      </c>
    </row>
    <row r="23" spans="1:13" x14ac:dyDescent="0.3">
      <c r="A23" s="75" t="s">
        <v>18</v>
      </c>
      <c r="B23" s="40">
        <v>8</v>
      </c>
      <c r="C23" s="36">
        <v>8</v>
      </c>
      <c r="D23" s="41">
        <f t="shared" si="0"/>
        <v>0</v>
      </c>
      <c r="E23" s="36">
        <v>28</v>
      </c>
      <c r="F23" s="36">
        <v>23</v>
      </c>
      <c r="G23" s="32">
        <f t="shared" si="1"/>
        <v>-0.1785714285714286</v>
      </c>
      <c r="H23" s="40">
        <v>520</v>
      </c>
      <c r="I23" s="36">
        <v>437</v>
      </c>
      <c r="J23" s="41">
        <f t="shared" si="2"/>
        <v>-0.1596153846153846</v>
      </c>
      <c r="K23" s="36">
        <f t="shared" si="3"/>
        <v>556</v>
      </c>
      <c r="L23" s="36">
        <f t="shared" si="3"/>
        <v>468</v>
      </c>
      <c r="M23" s="97">
        <f t="shared" si="4"/>
        <v>-0.15827338129496404</v>
      </c>
    </row>
    <row r="24" spans="1:13" x14ac:dyDescent="0.3">
      <c r="A24" s="75" t="s">
        <v>19</v>
      </c>
      <c r="B24" s="40">
        <v>25</v>
      </c>
      <c r="C24" s="36">
        <v>16</v>
      </c>
      <c r="D24" s="41">
        <f t="shared" si="0"/>
        <v>-0.36</v>
      </c>
      <c r="E24" s="36">
        <v>56</v>
      </c>
      <c r="F24" s="36">
        <v>55</v>
      </c>
      <c r="G24" s="32">
        <f t="shared" si="1"/>
        <v>-1.7857142857142905E-2</v>
      </c>
      <c r="H24" s="40">
        <v>1051</v>
      </c>
      <c r="I24" s="36">
        <v>859</v>
      </c>
      <c r="J24" s="41">
        <f t="shared" si="2"/>
        <v>-0.18268315889628928</v>
      </c>
      <c r="K24" s="36">
        <f t="shared" si="3"/>
        <v>1132</v>
      </c>
      <c r="L24" s="36">
        <f t="shared" si="3"/>
        <v>930</v>
      </c>
      <c r="M24" s="97">
        <f t="shared" si="4"/>
        <v>-0.17844522968197885</v>
      </c>
    </row>
    <row r="25" spans="1:13" x14ac:dyDescent="0.3">
      <c r="A25" s="75" t="s">
        <v>107</v>
      </c>
      <c r="B25" s="40">
        <v>10</v>
      </c>
      <c r="C25" s="36">
        <v>8</v>
      </c>
      <c r="D25" s="41">
        <f t="shared" si="0"/>
        <v>-0.19999999999999996</v>
      </c>
      <c r="E25" s="36">
        <v>59</v>
      </c>
      <c r="F25" s="36">
        <v>71</v>
      </c>
      <c r="G25" s="32">
        <f t="shared" si="1"/>
        <v>0.20338983050847448</v>
      </c>
      <c r="H25" s="40">
        <v>429</v>
      </c>
      <c r="I25" s="36">
        <v>367</v>
      </c>
      <c r="J25" s="41">
        <f t="shared" si="2"/>
        <v>-0.14452214452214451</v>
      </c>
      <c r="K25" s="36">
        <f t="shared" si="3"/>
        <v>498</v>
      </c>
      <c r="L25" s="36">
        <f t="shared" si="3"/>
        <v>446</v>
      </c>
      <c r="M25" s="97">
        <f t="shared" si="4"/>
        <v>-0.10441767068273089</v>
      </c>
    </row>
    <row r="26" spans="1:13" x14ac:dyDescent="0.3">
      <c r="A26" s="75" t="s">
        <v>108</v>
      </c>
      <c r="B26" s="40">
        <v>10</v>
      </c>
      <c r="C26" s="36">
        <v>5</v>
      </c>
      <c r="D26" s="41">
        <f t="shared" si="0"/>
        <v>-0.5</v>
      </c>
      <c r="E26" s="36">
        <v>65</v>
      </c>
      <c r="F26" s="36">
        <v>40</v>
      </c>
      <c r="G26" s="32">
        <f t="shared" si="1"/>
        <v>-0.38461538461538458</v>
      </c>
      <c r="H26" s="40">
        <v>693</v>
      </c>
      <c r="I26" s="36">
        <v>557</v>
      </c>
      <c r="J26" s="41">
        <f t="shared" si="2"/>
        <v>-0.19624819624819623</v>
      </c>
      <c r="K26" s="36">
        <f t="shared" si="3"/>
        <v>768</v>
      </c>
      <c r="L26" s="36">
        <f t="shared" si="3"/>
        <v>602</v>
      </c>
      <c r="M26" s="97">
        <f t="shared" si="4"/>
        <v>-0.21614583333333337</v>
      </c>
    </row>
    <row r="27" spans="1:13" ht="15" thickBot="1" x14ac:dyDescent="0.35">
      <c r="A27" s="76" t="s">
        <v>0</v>
      </c>
      <c r="B27" s="135">
        <f>SUM(B7:B26)</f>
        <v>403</v>
      </c>
      <c r="C27" s="81">
        <f>SUM(C7:C26)</f>
        <v>357</v>
      </c>
      <c r="D27" s="136">
        <f>(C27/B27)-1</f>
        <v>-0.11414392059553347</v>
      </c>
      <c r="E27" s="81">
        <f>SUM(E7:E26)</f>
        <v>1515</v>
      </c>
      <c r="F27" s="81">
        <f>SUM(F7:F26)</f>
        <v>1275</v>
      </c>
      <c r="G27" s="132">
        <f>(F27/E27)-1</f>
        <v>-0.15841584158415845</v>
      </c>
      <c r="H27" s="135">
        <f>SUM(H7:H26)</f>
        <v>28876</v>
      </c>
      <c r="I27" s="81">
        <f>SUM(I7:I26)</f>
        <v>21938</v>
      </c>
      <c r="J27" s="136">
        <f>(I27/H27)-1</f>
        <v>-0.24026873528189496</v>
      </c>
      <c r="K27" s="81">
        <f>SUM(K7:K26)</f>
        <v>30794</v>
      </c>
      <c r="L27" s="81">
        <f>SUM(L7:L26)</f>
        <v>23570</v>
      </c>
      <c r="M27" s="132">
        <f>(L27/K27)-1</f>
        <v>-0.23459115412093268</v>
      </c>
    </row>
    <row r="28" spans="1:13" ht="15" thickTop="1" x14ac:dyDescent="0.3"/>
  </sheetData>
  <sheetProtection algorithmName="SHA-512" hashValue="KQQbftZC2IJedZrkmPPq9CBbxCn6VZYMEbD+hpCtr2tv5IqnOPl4nifO334NKccEvACXsxt7qR7WiOmA0tUJnQ==" saltValue="od0LmlLLXy68ZJt7H3gWCQ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DA43-A6E3-4342-A38E-4E94A41318C7}">
  <dimension ref="A1:M15"/>
  <sheetViews>
    <sheetView showGridLines="0" workbookViewId="0">
      <selection activeCell="A3" sqref="A3"/>
    </sheetView>
  </sheetViews>
  <sheetFormatPr defaultRowHeight="14.4" x14ac:dyDescent="0.3"/>
  <cols>
    <col min="1" max="1" width="29.77734375" customWidth="1"/>
    <col min="2" max="13" width="8.44140625" customWidth="1"/>
  </cols>
  <sheetData>
    <row r="1" spans="1:13" x14ac:dyDescent="0.3">
      <c r="A1" s="208" t="s">
        <v>308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ht="15" thickTop="1" x14ac:dyDescent="0.3">
      <c r="A4" s="308" t="s">
        <v>309</v>
      </c>
      <c r="B4" s="324" t="s">
        <v>53</v>
      </c>
      <c r="C4" s="325"/>
      <c r="D4" s="326"/>
      <c r="E4" s="325" t="s">
        <v>54</v>
      </c>
      <c r="F4" s="325"/>
      <c r="G4" s="325"/>
      <c r="H4" s="324" t="s">
        <v>55</v>
      </c>
      <c r="I4" s="325"/>
      <c r="J4" s="326"/>
      <c r="K4" s="325" t="s">
        <v>218</v>
      </c>
      <c r="L4" s="325"/>
      <c r="M4" s="325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0"/>
      <c r="B6" s="307"/>
      <c r="C6" s="313"/>
      <c r="D6" s="134" t="s">
        <v>137</v>
      </c>
      <c r="E6" s="313"/>
      <c r="F6" s="313"/>
      <c r="G6" s="78" t="s">
        <v>137</v>
      </c>
      <c r="H6" s="307"/>
      <c r="I6" s="313"/>
      <c r="J6" s="134" t="s">
        <v>137</v>
      </c>
      <c r="K6" s="313"/>
      <c r="L6" s="313"/>
      <c r="M6" s="78" t="s">
        <v>137</v>
      </c>
    </row>
    <row r="7" spans="1:13" ht="15" thickTop="1" x14ac:dyDescent="0.3">
      <c r="A7" s="75" t="s">
        <v>219</v>
      </c>
      <c r="B7" s="40">
        <v>4</v>
      </c>
      <c r="C7" s="36">
        <v>3</v>
      </c>
      <c r="D7" s="41">
        <f t="shared" ref="D7:D14" si="0">(C7/B7)-1</f>
        <v>-0.25</v>
      </c>
      <c r="E7" s="36">
        <v>6</v>
      </c>
      <c r="F7" s="36">
        <v>11</v>
      </c>
      <c r="G7" s="32">
        <f t="shared" ref="G7:G14" si="1">(F7/E7)-1</f>
        <v>0.83333333333333326</v>
      </c>
      <c r="H7" s="40">
        <v>117</v>
      </c>
      <c r="I7" s="36">
        <v>80</v>
      </c>
      <c r="J7" s="41">
        <f t="shared" ref="J7:J14" si="2">(I7/H7)-1</f>
        <v>-0.31623931623931623</v>
      </c>
      <c r="K7" s="36">
        <f>B7+E7+H7</f>
        <v>127</v>
      </c>
      <c r="L7" s="36">
        <f t="shared" ref="L7:L13" si="3">C7+F7+I7</f>
        <v>94</v>
      </c>
      <c r="M7" s="97">
        <f t="shared" ref="M7:M14" si="4">(L7/K7)-1</f>
        <v>-0.25984251968503935</v>
      </c>
    </row>
    <row r="8" spans="1:13" x14ac:dyDescent="0.3">
      <c r="A8" s="75" t="s">
        <v>220</v>
      </c>
      <c r="B8" s="40">
        <v>337</v>
      </c>
      <c r="C8" s="36">
        <v>306</v>
      </c>
      <c r="D8" s="41">
        <f t="shared" si="0"/>
        <v>-9.1988130563798176E-2</v>
      </c>
      <c r="E8" s="36">
        <v>1256</v>
      </c>
      <c r="F8" s="36">
        <v>1058</v>
      </c>
      <c r="G8" s="32">
        <f t="shared" si="1"/>
        <v>-0.15764331210191085</v>
      </c>
      <c r="H8" s="40">
        <v>25912</v>
      </c>
      <c r="I8" s="36">
        <v>19109</v>
      </c>
      <c r="J8" s="41">
        <f t="shared" si="2"/>
        <v>-0.26254245137388088</v>
      </c>
      <c r="K8" s="36">
        <f t="shared" ref="K8:K13" si="5">B8+E8+H8</f>
        <v>27505</v>
      </c>
      <c r="L8" s="36">
        <f t="shared" si="3"/>
        <v>20473</v>
      </c>
      <c r="M8" s="97">
        <f t="shared" si="4"/>
        <v>-0.25566260679876385</v>
      </c>
    </row>
    <row r="9" spans="1:13" x14ac:dyDescent="0.3">
      <c r="A9" s="75" t="s">
        <v>221</v>
      </c>
      <c r="B9" s="40">
        <v>11</v>
      </c>
      <c r="C9" s="36">
        <v>9</v>
      </c>
      <c r="D9" s="41">
        <f t="shared" si="0"/>
        <v>-0.18181818181818177</v>
      </c>
      <c r="E9" s="36">
        <v>30</v>
      </c>
      <c r="F9" s="36">
        <v>20</v>
      </c>
      <c r="G9" s="32">
        <f t="shared" si="1"/>
        <v>-0.33333333333333337</v>
      </c>
      <c r="H9" s="40">
        <v>174</v>
      </c>
      <c r="I9" s="36">
        <v>144</v>
      </c>
      <c r="J9" s="41">
        <f t="shared" si="2"/>
        <v>-0.17241379310344829</v>
      </c>
      <c r="K9" s="36">
        <f t="shared" si="5"/>
        <v>215</v>
      </c>
      <c r="L9" s="36">
        <f t="shared" si="3"/>
        <v>173</v>
      </c>
      <c r="M9" s="97">
        <f t="shared" si="4"/>
        <v>-0.1953488372093023</v>
      </c>
    </row>
    <row r="10" spans="1:13" x14ac:dyDescent="0.3">
      <c r="A10" s="75" t="s">
        <v>222</v>
      </c>
      <c r="B10" s="40">
        <v>1</v>
      </c>
      <c r="C10" s="36">
        <v>0</v>
      </c>
      <c r="D10" s="41">
        <f t="shared" si="0"/>
        <v>-1</v>
      </c>
      <c r="E10" s="36">
        <v>0</v>
      </c>
      <c r="F10" s="36">
        <v>0</v>
      </c>
      <c r="G10" s="100" t="s">
        <v>83</v>
      </c>
      <c r="H10" s="40">
        <v>18</v>
      </c>
      <c r="I10" s="36">
        <v>15</v>
      </c>
      <c r="J10" s="41">
        <f t="shared" si="2"/>
        <v>-0.16666666666666663</v>
      </c>
      <c r="K10" s="36">
        <f t="shared" si="5"/>
        <v>19</v>
      </c>
      <c r="L10" s="36">
        <f t="shared" si="3"/>
        <v>15</v>
      </c>
      <c r="M10" s="97">
        <f t="shared" si="4"/>
        <v>-0.21052631578947367</v>
      </c>
    </row>
    <row r="11" spans="1:13" x14ac:dyDescent="0.3">
      <c r="A11" s="75" t="s">
        <v>223</v>
      </c>
      <c r="B11" s="40">
        <v>27</v>
      </c>
      <c r="C11" s="36">
        <v>19</v>
      </c>
      <c r="D11" s="41">
        <f t="shared" si="0"/>
        <v>-0.29629629629629628</v>
      </c>
      <c r="E11" s="36">
        <v>118</v>
      </c>
      <c r="F11" s="36">
        <v>121</v>
      </c>
      <c r="G11" s="32">
        <f t="shared" si="1"/>
        <v>2.5423728813559254E-2</v>
      </c>
      <c r="H11" s="40">
        <v>2115</v>
      </c>
      <c r="I11" s="36">
        <v>2108</v>
      </c>
      <c r="J11" s="41">
        <f t="shared" si="2"/>
        <v>-3.3096926713948038E-3</v>
      </c>
      <c r="K11" s="36">
        <f t="shared" si="5"/>
        <v>2260</v>
      </c>
      <c r="L11" s="36">
        <f t="shared" si="3"/>
        <v>2248</v>
      </c>
      <c r="M11" s="97">
        <f t="shared" si="4"/>
        <v>-5.3097345132743223E-3</v>
      </c>
    </row>
    <row r="12" spans="1:13" x14ac:dyDescent="0.3">
      <c r="A12" s="75" t="s">
        <v>224</v>
      </c>
      <c r="B12" s="40">
        <v>16</v>
      </c>
      <c r="C12" s="36">
        <v>15</v>
      </c>
      <c r="D12" s="41">
        <f t="shared" si="0"/>
        <v>-6.25E-2</v>
      </c>
      <c r="E12" s="36">
        <v>79</v>
      </c>
      <c r="F12" s="36">
        <v>56</v>
      </c>
      <c r="G12" s="32">
        <f t="shared" si="1"/>
        <v>-0.29113924050632911</v>
      </c>
      <c r="H12" s="40">
        <v>283</v>
      </c>
      <c r="I12" s="36">
        <v>322</v>
      </c>
      <c r="J12" s="41">
        <f t="shared" si="2"/>
        <v>0.13780918727915203</v>
      </c>
      <c r="K12" s="36">
        <f t="shared" si="5"/>
        <v>378</v>
      </c>
      <c r="L12" s="36">
        <f t="shared" si="3"/>
        <v>393</v>
      </c>
      <c r="M12" s="97">
        <f t="shared" si="4"/>
        <v>3.9682539682539764E-2</v>
      </c>
    </row>
    <row r="13" spans="1:13" x14ac:dyDescent="0.3">
      <c r="A13" s="75" t="s">
        <v>92</v>
      </c>
      <c r="B13" s="40">
        <v>7</v>
      </c>
      <c r="C13" s="36">
        <v>5</v>
      </c>
      <c r="D13" s="41">
        <f t="shared" si="0"/>
        <v>-0.2857142857142857</v>
      </c>
      <c r="E13" s="36">
        <v>26</v>
      </c>
      <c r="F13" s="36">
        <v>9</v>
      </c>
      <c r="G13" s="32">
        <f t="shared" si="1"/>
        <v>-0.65384615384615385</v>
      </c>
      <c r="H13" s="40">
        <v>257</v>
      </c>
      <c r="I13" s="36">
        <v>160</v>
      </c>
      <c r="J13" s="41">
        <f t="shared" si="2"/>
        <v>-0.37743190661478598</v>
      </c>
      <c r="K13" s="36">
        <f t="shared" si="5"/>
        <v>290</v>
      </c>
      <c r="L13" s="36">
        <f t="shared" si="3"/>
        <v>174</v>
      </c>
      <c r="M13" s="97">
        <f t="shared" si="4"/>
        <v>-0.4</v>
      </c>
    </row>
    <row r="14" spans="1:13" ht="15" thickBot="1" x14ac:dyDescent="0.35">
      <c r="A14" s="76" t="s">
        <v>0</v>
      </c>
      <c r="B14" s="135">
        <f>SUM(B7:B13)</f>
        <v>403</v>
      </c>
      <c r="C14" s="81">
        <f>SUM(C7:C13)</f>
        <v>357</v>
      </c>
      <c r="D14" s="136">
        <f t="shared" si="0"/>
        <v>-0.11414392059553347</v>
      </c>
      <c r="E14" s="81">
        <f>SUM(E7:E13)</f>
        <v>1515</v>
      </c>
      <c r="F14" s="81">
        <f>SUM(F7:F13)</f>
        <v>1275</v>
      </c>
      <c r="G14" s="132">
        <f t="shared" si="1"/>
        <v>-0.15841584158415845</v>
      </c>
      <c r="H14" s="135">
        <f>SUM(H7:H13)</f>
        <v>28876</v>
      </c>
      <c r="I14" s="81">
        <f>SUM(I7:I13)</f>
        <v>21938</v>
      </c>
      <c r="J14" s="136">
        <f t="shared" si="2"/>
        <v>-0.24026873528189496</v>
      </c>
      <c r="K14" s="81">
        <f>SUM(K7:K13)</f>
        <v>30794</v>
      </c>
      <c r="L14" s="81">
        <f>SUM(L7:L13)</f>
        <v>23570</v>
      </c>
      <c r="M14" s="132">
        <f t="shared" si="4"/>
        <v>-0.23459115412093268</v>
      </c>
    </row>
    <row r="15" spans="1:13" ht="15" thickTop="1" x14ac:dyDescent="0.3"/>
  </sheetData>
  <sheetProtection algorithmName="SHA-512" hashValue="G8HXeX1P2sC4u69GbbHdFMPq0vuhCtnVyvFvKUEsmSLIk8zTFGMdsrDZTiMwm/Zi+Z0F27/FzxcN8AOu2/g+pw==" saltValue="+nQtLew52S7nBmLSDdWom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52BB-2F2B-466B-8852-D34747D89FF9}">
  <dimension ref="A1:M14"/>
  <sheetViews>
    <sheetView showGridLines="0" showRuler="0" zoomScaleNormal="100" zoomScaleSheetLayoutView="100" workbookViewId="0">
      <selection activeCell="D10" sqref="D10"/>
    </sheetView>
  </sheetViews>
  <sheetFormatPr defaultColWidth="7.77734375" defaultRowHeight="13.2" x14ac:dyDescent="0.25"/>
  <cols>
    <col min="1" max="1" width="14.777343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3">
      <c r="A1" s="208" t="s">
        <v>257</v>
      </c>
      <c r="B1" s="104"/>
      <c r="C1" s="104"/>
      <c r="D1" s="104"/>
      <c r="E1" s="104"/>
      <c r="F1" s="104"/>
      <c r="G1" s="10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84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85</v>
      </c>
      <c r="B6" s="12">
        <v>29835</v>
      </c>
      <c r="C6" s="13">
        <v>22867</v>
      </c>
      <c r="D6" s="25">
        <v>-0.23355119825708059</v>
      </c>
      <c r="E6" s="12">
        <v>593</v>
      </c>
      <c r="F6" s="13">
        <v>455</v>
      </c>
      <c r="G6" s="25">
        <v>-0.23271500843170323</v>
      </c>
      <c r="H6" s="12">
        <v>2031</v>
      </c>
      <c r="I6" s="13">
        <v>1634</v>
      </c>
      <c r="J6" s="25">
        <v>-0.19547021171836532</v>
      </c>
      <c r="K6" s="13">
        <v>35778</v>
      </c>
      <c r="L6" s="13">
        <v>26314</v>
      </c>
      <c r="M6" s="14">
        <v>-0.26452009614847116</v>
      </c>
    </row>
    <row r="7" spans="1:13" ht="12" customHeight="1" x14ac:dyDescent="0.25">
      <c r="A7" s="22" t="s">
        <v>86</v>
      </c>
      <c r="B7" s="12">
        <v>7055</v>
      </c>
      <c r="C7" s="13">
        <v>4565</v>
      </c>
      <c r="D7" s="25">
        <v>-0.3529411764705882</v>
      </c>
      <c r="E7" s="12">
        <v>88</v>
      </c>
      <c r="F7" s="13">
        <v>70</v>
      </c>
      <c r="G7" s="25">
        <v>-0.20454545454545459</v>
      </c>
      <c r="H7" s="12">
        <v>313</v>
      </c>
      <c r="I7" s="13">
        <v>217</v>
      </c>
      <c r="J7" s="25">
        <v>-0.30670926517571884</v>
      </c>
      <c r="K7" s="13">
        <v>8682</v>
      </c>
      <c r="L7" s="13">
        <v>5392</v>
      </c>
      <c r="M7" s="14">
        <v>-0.37894494356139141</v>
      </c>
    </row>
    <row r="8" spans="1:13" ht="12" customHeight="1" x14ac:dyDescent="0.25">
      <c r="A8" s="22" t="s">
        <v>87</v>
      </c>
      <c r="B8" s="12">
        <v>234</v>
      </c>
      <c r="C8" s="13">
        <v>207</v>
      </c>
      <c r="D8" s="25">
        <v>-0.11538461538461542</v>
      </c>
      <c r="E8" s="12">
        <v>3</v>
      </c>
      <c r="F8" s="13">
        <v>8</v>
      </c>
      <c r="G8" s="25">
        <v>1.6666666666666665</v>
      </c>
      <c r="H8" s="12">
        <v>30</v>
      </c>
      <c r="I8" s="13">
        <v>21</v>
      </c>
      <c r="J8" s="25">
        <v>-0.30000000000000004</v>
      </c>
      <c r="K8" s="13">
        <v>302</v>
      </c>
      <c r="L8" s="13">
        <v>256</v>
      </c>
      <c r="M8" s="14">
        <v>-0.15231788079470199</v>
      </c>
    </row>
    <row r="9" spans="1:13" ht="12" customHeight="1" x14ac:dyDescent="0.25">
      <c r="A9" s="22" t="s">
        <v>88</v>
      </c>
      <c r="B9" s="12">
        <v>30</v>
      </c>
      <c r="C9" s="13">
        <v>26</v>
      </c>
      <c r="D9" s="25">
        <v>-0.1333333333333333</v>
      </c>
      <c r="E9" s="12">
        <v>1</v>
      </c>
      <c r="F9" s="13">
        <v>2</v>
      </c>
      <c r="G9" s="25">
        <v>1</v>
      </c>
      <c r="H9" s="12">
        <v>3</v>
      </c>
      <c r="I9" s="13">
        <v>1</v>
      </c>
      <c r="J9" s="25">
        <v>-0.66666666666666674</v>
      </c>
      <c r="K9" s="13">
        <v>29</v>
      </c>
      <c r="L9" s="13">
        <v>24</v>
      </c>
      <c r="M9" s="14">
        <v>-0.17241379310344829</v>
      </c>
    </row>
    <row r="10" spans="1:13" ht="12" customHeight="1" x14ac:dyDescent="0.25">
      <c r="A10" s="22" t="s">
        <v>89</v>
      </c>
      <c r="B10" s="12">
        <v>8</v>
      </c>
      <c r="C10" s="13">
        <v>3</v>
      </c>
      <c r="D10" s="25">
        <v>-0.625</v>
      </c>
      <c r="E10" s="12">
        <v>0</v>
      </c>
      <c r="F10" s="13">
        <v>0</v>
      </c>
      <c r="G10" s="53" t="s">
        <v>83</v>
      </c>
      <c r="H10" s="12">
        <v>0</v>
      </c>
      <c r="I10" s="13">
        <v>0</v>
      </c>
      <c r="J10" s="53" t="s">
        <v>83</v>
      </c>
      <c r="K10" s="13">
        <v>14</v>
      </c>
      <c r="L10" s="13">
        <v>6</v>
      </c>
      <c r="M10" s="14">
        <v>-0.5714285714285714</v>
      </c>
    </row>
    <row r="11" spans="1:13" ht="12" customHeight="1" x14ac:dyDescent="0.25">
      <c r="A11" s="22" t="s">
        <v>90</v>
      </c>
      <c r="B11" s="12">
        <v>5</v>
      </c>
      <c r="C11" s="13">
        <v>2</v>
      </c>
      <c r="D11" s="25">
        <v>-0.6</v>
      </c>
      <c r="E11" s="12">
        <v>2</v>
      </c>
      <c r="F11" s="13">
        <v>1</v>
      </c>
      <c r="G11" s="25">
        <v>-0.5</v>
      </c>
      <c r="H11" s="12">
        <v>5</v>
      </c>
      <c r="I11" s="13">
        <v>1</v>
      </c>
      <c r="J11" s="25">
        <v>-0.8</v>
      </c>
      <c r="K11" s="13">
        <v>7</v>
      </c>
      <c r="L11" s="13">
        <v>3</v>
      </c>
      <c r="M11" s="14">
        <v>-0.5714285714285714</v>
      </c>
    </row>
    <row r="12" spans="1:13" ht="12" customHeight="1" x14ac:dyDescent="0.25">
      <c r="A12" s="22" t="s">
        <v>91</v>
      </c>
      <c r="B12" s="12">
        <v>31</v>
      </c>
      <c r="C12" s="13">
        <v>10</v>
      </c>
      <c r="D12" s="25">
        <v>-0.67741935483870974</v>
      </c>
      <c r="E12" s="12">
        <v>1</v>
      </c>
      <c r="F12" s="13">
        <v>0</v>
      </c>
      <c r="G12" s="25">
        <v>-1</v>
      </c>
      <c r="H12" s="12">
        <v>1</v>
      </c>
      <c r="I12" s="13">
        <v>1</v>
      </c>
      <c r="J12" s="25">
        <v>0</v>
      </c>
      <c r="K12" s="13">
        <v>55</v>
      </c>
      <c r="L12" s="13">
        <v>12</v>
      </c>
      <c r="M12" s="14">
        <v>-0.78181818181818186</v>
      </c>
    </row>
    <row r="13" spans="1:13" ht="12" customHeight="1" x14ac:dyDescent="0.25">
      <c r="A13" s="22" t="s">
        <v>92</v>
      </c>
      <c r="B13" s="12">
        <v>53</v>
      </c>
      <c r="C13" s="13">
        <v>45</v>
      </c>
      <c r="D13" s="25">
        <v>-0.15094339622641506</v>
      </c>
      <c r="E13" s="12">
        <v>0</v>
      </c>
      <c r="F13" s="13">
        <v>0</v>
      </c>
      <c r="G13" s="53" t="s">
        <v>83</v>
      </c>
      <c r="H13" s="12">
        <v>0</v>
      </c>
      <c r="I13" s="13">
        <v>2</v>
      </c>
      <c r="J13" s="53" t="s">
        <v>83</v>
      </c>
      <c r="K13" s="13">
        <v>67</v>
      </c>
      <c r="L13" s="13">
        <v>51</v>
      </c>
      <c r="M13" s="14">
        <v>-0.23880597014925375</v>
      </c>
    </row>
    <row r="14" spans="1:13" ht="12" customHeight="1" thickBot="1" x14ac:dyDescent="0.3">
      <c r="A14" s="23" t="s">
        <v>0</v>
      </c>
      <c r="B14" s="15">
        <v>37251</v>
      </c>
      <c r="C14" s="16">
        <v>27725</v>
      </c>
      <c r="D14" s="26">
        <v>-0.25572467853212</v>
      </c>
      <c r="E14" s="15">
        <v>688</v>
      </c>
      <c r="F14" s="16">
        <v>536</v>
      </c>
      <c r="G14" s="28">
        <v>-0.22093023255813948</v>
      </c>
      <c r="H14" s="15">
        <v>2383</v>
      </c>
      <c r="I14" s="16">
        <v>1877</v>
      </c>
      <c r="J14" s="26">
        <v>-0.21233738984473349</v>
      </c>
      <c r="K14" s="16">
        <v>44934</v>
      </c>
      <c r="L14" s="16">
        <v>32058</v>
      </c>
      <c r="M14" s="17">
        <v>-0.28655361196421414</v>
      </c>
    </row>
  </sheetData>
  <sheetProtection algorithmName="SHA-512" hashValue="mnea1Fjf0IdS23obBKZNXQi9p1+M1ZMHV5+QJ56NTBiLppoK7rffKXF4jFkZzWuKxK2XsywZWKzUVGdaZHMwiA==" saltValue="0qH4ZtQGhvoYWYgkvfA6eQ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3F3-A20D-4107-8156-14A750E636E2}">
  <dimension ref="A1:Q18"/>
  <sheetViews>
    <sheetView showGridLines="0" workbookViewId="0">
      <selection activeCell="N29" sqref="N29"/>
    </sheetView>
  </sheetViews>
  <sheetFormatPr defaultRowHeight="14.4" x14ac:dyDescent="0.3"/>
  <cols>
    <col min="1" max="1" width="29.77734375" customWidth="1"/>
  </cols>
  <sheetData>
    <row r="1" spans="1:17" x14ac:dyDescent="0.3">
      <c r="A1" s="208" t="s">
        <v>304</v>
      </c>
      <c r="B1" s="104"/>
      <c r="C1" s="104"/>
      <c r="D1" s="104"/>
      <c r="E1" s="104"/>
      <c r="F1" s="104"/>
      <c r="G1" s="108"/>
    </row>
    <row r="3" spans="1:17" ht="15" thickBot="1" x14ac:dyDescent="0.35"/>
    <row r="4" spans="1:17" ht="15.6" customHeight="1" x14ac:dyDescent="0.3">
      <c r="A4" s="335" t="s">
        <v>329</v>
      </c>
      <c r="B4" s="336" t="s">
        <v>53</v>
      </c>
      <c r="C4" s="337"/>
      <c r="D4" s="338"/>
      <c r="E4" s="337" t="s">
        <v>54</v>
      </c>
      <c r="F4" s="337"/>
      <c r="G4" s="337"/>
      <c r="H4" s="336" t="s">
        <v>55</v>
      </c>
      <c r="I4" s="337"/>
      <c r="J4" s="338"/>
      <c r="K4" s="337" t="s">
        <v>218</v>
      </c>
      <c r="L4" s="337"/>
      <c r="M4" s="337"/>
      <c r="N4" s="280" t="s">
        <v>225</v>
      </c>
      <c r="O4" s="281"/>
      <c r="P4" s="278" t="s">
        <v>226</v>
      </c>
      <c r="Q4" s="278"/>
    </row>
    <row r="5" spans="1:17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  <c r="N5" s="322">
        <v>2019</v>
      </c>
      <c r="O5" s="342">
        <v>2020</v>
      </c>
      <c r="P5" s="323">
        <v>2019</v>
      </c>
      <c r="Q5" s="323">
        <v>2020</v>
      </c>
    </row>
    <row r="6" spans="1:17" ht="15" thickBot="1" x14ac:dyDescent="0.35">
      <c r="A6" s="314"/>
      <c r="B6" s="339"/>
      <c r="C6" s="340"/>
      <c r="D6" s="217" t="s">
        <v>137</v>
      </c>
      <c r="E6" s="340"/>
      <c r="F6" s="340"/>
      <c r="G6" s="218" t="s">
        <v>137</v>
      </c>
      <c r="H6" s="339"/>
      <c r="I6" s="340"/>
      <c r="J6" s="217" t="s">
        <v>137</v>
      </c>
      <c r="K6" s="340"/>
      <c r="L6" s="340"/>
      <c r="M6" s="218" t="s">
        <v>137</v>
      </c>
      <c r="N6" s="341"/>
      <c r="O6" s="343"/>
      <c r="P6" s="344"/>
      <c r="Q6" s="344"/>
    </row>
    <row r="7" spans="1:17" x14ac:dyDescent="0.3">
      <c r="A7" s="75" t="s">
        <v>109</v>
      </c>
      <c r="B7" s="40">
        <v>191</v>
      </c>
      <c r="C7" s="36">
        <v>174</v>
      </c>
      <c r="D7" s="41">
        <f t="shared" ref="D7:D17" si="0">(C7/B7)-1</f>
        <v>-8.9005235602094279E-2</v>
      </c>
      <c r="E7" s="36">
        <v>624</v>
      </c>
      <c r="F7" s="36">
        <v>546</v>
      </c>
      <c r="G7" s="32">
        <f t="shared" ref="G7:G17" si="1">(F7/E7)-1</f>
        <v>-0.125</v>
      </c>
      <c r="H7" s="40">
        <v>17396</v>
      </c>
      <c r="I7" s="36">
        <v>12085</v>
      </c>
      <c r="J7" s="41">
        <f t="shared" ref="J7:J17" si="2">(I7/H7)-1</f>
        <v>-0.30530006898137507</v>
      </c>
      <c r="K7" s="36">
        <f>B7+E7+H7</f>
        <v>18211</v>
      </c>
      <c r="L7" s="36">
        <f t="shared" ref="K7:L16" si="3">C7+F7+I7</f>
        <v>12805</v>
      </c>
      <c r="M7" s="97">
        <f t="shared" ref="M7:M17" si="4">(L7/K7)-1</f>
        <v>-0.29685355005216629</v>
      </c>
      <c r="N7" s="71">
        <f>B7/(K7/100)</f>
        <v>1.048816649277909</v>
      </c>
      <c r="O7" s="202">
        <f t="shared" ref="O7:O17" si="5">C7/(L7/100)</f>
        <v>1.3588442014837954</v>
      </c>
      <c r="P7" s="72">
        <f>E7/(K7/100)</f>
        <v>3.4265004667508645</v>
      </c>
      <c r="Q7" s="72">
        <f t="shared" ref="P7:Q17" si="6">F7/(L7/100)</f>
        <v>4.2639593908629436</v>
      </c>
    </row>
    <row r="8" spans="1:17" x14ac:dyDescent="0.3">
      <c r="A8" s="75" t="s">
        <v>110</v>
      </c>
      <c r="B8" s="40">
        <v>7</v>
      </c>
      <c r="C8" s="36">
        <v>9</v>
      </c>
      <c r="D8" s="41">
        <f t="shared" si="0"/>
        <v>0.28571428571428581</v>
      </c>
      <c r="E8" s="36">
        <v>29</v>
      </c>
      <c r="F8" s="36">
        <v>14</v>
      </c>
      <c r="G8" s="32">
        <f t="shared" si="1"/>
        <v>-0.51724137931034475</v>
      </c>
      <c r="H8" s="40">
        <v>273</v>
      </c>
      <c r="I8" s="36">
        <v>208</v>
      </c>
      <c r="J8" s="41">
        <f t="shared" si="2"/>
        <v>-0.23809523809523814</v>
      </c>
      <c r="K8" s="36">
        <f t="shared" si="3"/>
        <v>309</v>
      </c>
      <c r="L8" s="36">
        <f t="shared" si="3"/>
        <v>231</v>
      </c>
      <c r="M8" s="97">
        <f t="shared" si="4"/>
        <v>-0.25242718446601942</v>
      </c>
      <c r="N8" s="71">
        <f t="shared" ref="N8:N17" si="7">B8/(K8/100)</f>
        <v>2.2653721682847898</v>
      </c>
      <c r="O8" s="202">
        <f t="shared" si="5"/>
        <v>3.8961038961038961</v>
      </c>
      <c r="P8" s="72">
        <f t="shared" si="6"/>
        <v>9.3851132686084142</v>
      </c>
      <c r="Q8" s="72">
        <f t="shared" si="6"/>
        <v>6.0606060606060606</v>
      </c>
    </row>
    <row r="9" spans="1:17" x14ac:dyDescent="0.3">
      <c r="A9" s="75" t="s">
        <v>134</v>
      </c>
      <c r="B9" s="40">
        <v>34</v>
      </c>
      <c r="C9" s="36">
        <v>26</v>
      </c>
      <c r="D9" s="41">
        <f t="shared" si="0"/>
        <v>-0.23529411764705888</v>
      </c>
      <c r="E9" s="36">
        <v>153</v>
      </c>
      <c r="F9" s="36">
        <v>114</v>
      </c>
      <c r="G9" s="32">
        <f t="shared" si="1"/>
        <v>-0.25490196078431371</v>
      </c>
      <c r="H9" s="40">
        <v>2198</v>
      </c>
      <c r="I9" s="36">
        <v>1663</v>
      </c>
      <c r="J9" s="41">
        <f t="shared" si="2"/>
        <v>-0.2434030937215651</v>
      </c>
      <c r="K9" s="36">
        <f t="shared" si="3"/>
        <v>2385</v>
      </c>
      <c r="L9" s="36">
        <f t="shared" si="3"/>
        <v>1803</v>
      </c>
      <c r="M9" s="97">
        <f t="shared" si="4"/>
        <v>-0.24402515723270435</v>
      </c>
      <c r="N9" s="71">
        <f t="shared" si="7"/>
        <v>1.4255765199161425</v>
      </c>
      <c r="O9" s="202">
        <f t="shared" si="5"/>
        <v>1.4420410427065999</v>
      </c>
      <c r="P9" s="72">
        <f t="shared" si="6"/>
        <v>6.415094339622641</v>
      </c>
      <c r="Q9" s="72">
        <f t="shared" si="6"/>
        <v>6.3227953410981694</v>
      </c>
    </row>
    <row r="10" spans="1:17" x14ac:dyDescent="0.3">
      <c r="A10" s="75" t="s">
        <v>111</v>
      </c>
      <c r="B10" s="40">
        <v>34</v>
      </c>
      <c r="C10" s="36">
        <v>31</v>
      </c>
      <c r="D10" s="41">
        <f t="shared" si="0"/>
        <v>-8.8235294117647078E-2</v>
      </c>
      <c r="E10" s="36">
        <v>206</v>
      </c>
      <c r="F10" s="36">
        <v>153</v>
      </c>
      <c r="G10" s="32">
        <f t="shared" si="1"/>
        <v>-0.25728155339805825</v>
      </c>
      <c r="H10" s="40">
        <v>3989</v>
      </c>
      <c r="I10" s="36">
        <v>3386</v>
      </c>
      <c r="J10" s="41">
        <f t="shared" si="2"/>
        <v>-0.15116570569064924</v>
      </c>
      <c r="K10" s="36">
        <f t="shared" si="3"/>
        <v>4229</v>
      </c>
      <c r="L10" s="36">
        <f t="shared" si="3"/>
        <v>3570</v>
      </c>
      <c r="M10" s="97">
        <f t="shared" si="4"/>
        <v>-0.15582880113502007</v>
      </c>
      <c r="N10" s="71">
        <f t="shared" si="7"/>
        <v>0.80397257034759995</v>
      </c>
      <c r="O10" s="202">
        <f t="shared" si="5"/>
        <v>0.86834733893557414</v>
      </c>
      <c r="P10" s="72">
        <f t="shared" si="6"/>
        <v>4.8711279262236937</v>
      </c>
      <c r="Q10" s="72">
        <f t="shared" si="6"/>
        <v>4.2857142857142856</v>
      </c>
    </row>
    <row r="11" spans="1:17" x14ac:dyDescent="0.3">
      <c r="A11" s="75" t="s">
        <v>112</v>
      </c>
      <c r="B11" s="40">
        <v>84</v>
      </c>
      <c r="C11" s="36">
        <v>81</v>
      </c>
      <c r="D11" s="41">
        <f t="shared" si="0"/>
        <v>-3.5714285714285698E-2</v>
      </c>
      <c r="E11" s="36">
        <v>319</v>
      </c>
      <c r="F11" s="36">
        <v>272</v>
      </c>
      <c r="G11" s="32">
        <f t="shared" si="1"/>
        <v>-0.14733542319749215</v>
      </c>
      <c r="H11" s="40">
        <v>2511</v>
      </c>
      <c r="I11" s="36">
        <v>2128</v>
      </c>
      <c r="J11" s="41">
        <f t="shared" si="2"/>
        <v>-0.15252887295898043</v>
      </c>
      <c r="K11" s="36">
        <f t="shared" si="3"/>
        <v>2914</v>
      </c>
      <c r="L11" s="36">
        <f t="shared" si="3"/>
        <v>2481</v>
      </c>
      <c r="M11" s="97">
        <f t="shared" si="4"/>
        <v>-0.14859299931365821</v>
      </c>
      <c r="N11" s="71">
        <f t="shared" si="7"/>
        <v>2.8826355525051475</v>
      </c>
      <c r="O11" s="202">
        <f t="shared" si="5"/>
        <v>3.2648125755743655</v>
      </c>
      <c r="P11" s="72">
        <f t="shared" si="6"/>
        <v>10.947151681537406</v>
      </c>
      <c r="Q11" s="72">
        <f t="shared" si="6"/>
        <v>10.963321241434906</v>
      </c>
    </row>
    <row r="12" spans="1:17" x14ac:dyDescent="0.3">
      <c r="A12" s="75" t="s">
        <v>113</v>
      </c>
      <c r="B12" s="40">
        <v>11</v>
      </c>
      <c r="C12" s="36">
        <v>6</v>
      </c>
      <c r="D12" s="41">
        <f t="shared" si="0"/>
        <v>-0.45454545454545459</v>
      </c>
      <c r="E12" s="36">
        <v>36</v>
      </c>
      <c r="F12" s="36">
        <v>25</v>
      </c>
      <c r="G12" s="32">
        <f t="shared" si="1"/>
        <v>-0.30555555555555558</v>
      </c>
      <c r="H12" s="40">
        <v>246</v>
      </c>
      <c r="I12" s="36">
        <v>209</v>
      </c>
      <c r="J12" s="41">
        <f t="shared" si="2"/>
        <v>-0.15040650406504064</v>
      </c>
      <c r="K12" s="36">
        <f t="shared" si="3"/>
        <v>293</v>
      </c>
      <c r="L12" s="36">
        <f t="shared" si="3"/>
        <v>240</v>
      </c>
      <c r="M12" s="97">
        <f t="shared" si="4"/>
        <v>-0.1808873720136519</v>
      </c>
      <c r="N12" s="71">
        <f t="shared" si="7"/>
        <v>3.7542662116040955</v>
      </c>
      <c r="O12" s="202">
        <f t="shared" si="5"/>
        <v>2.5</v>
      </c>
      <c r="P12" s="72">
        <f t="shared" si="6"/>
        <v>12.286689419795222</v>
      </c>
      <c r="Q12" s="72">
        <f t="shared" si="6"/>
        <v>10.416666666666668</v>
      </c>
    </row>
    <row r="13" spans="1:17" x14ac:dyDescent="0.3">
      <c r="A13" s="75" t="s">
        <v>114</v>
      </c>
      <c r="B13" s="40">
        <v>0</v>
      </c>
      <c r="C13" s="36">
        <v>0</v>
      </c>
      <c r="D13" s="52" t="s">
        <v>83</v>
      </c>
      <c r="E13" s="36">
        <v>1</v>
      </c>
      <c r="F13" s="36">
        <v>4</v>
      </c>
      <c r="G13" s="32">
        <f t="shared" si="1"/>
        <v>3</v>
      </c>
      <c r="H13" s="40">
        <v>23</v>
      </c>
      <c r="I13" s="36">
        <v>22</v>
      </c>
      <c r="J13" s="41">
        <f t="shared" si="2"/>
        <v>-4.3478260869565188E-2</v>
      </c>
      <c r="K13" s="36">
        <f t="shared" si="3"/>
        <v>24</v>
      </c>
      <c r="L13" s="36">
        <f t="shared" si="3"/>
        <v>26</v>
      </c>
      <c r="M13" s="97">
        <f t="shared" si="4"/>
        <v>8.3333333333333259E-2</v>
      </c>
      <c r="N13" s="71">
        <f t="shared" si="7"/>
        <v>0</v>
      </c>
      <c r="O13" s="202">
        <f t="shared" si="5"/>
        <v>0</v>
      </c>
      <c r="P13" s="72">
        <f t="shared" si="6"/>
        <v>4.166666666666667</v>
      </c>
      <c r="Q13" s="72">
        <f t="shared" si="6"/>
        <v>15.384615384615383</v>
      </c>
    </row>
    <row r="14" spans="1:17" x14ac:dyDescent="0.3">
      <c r="A14" s="75" t="s">
        <v>115</v>
      </c>
      <c r="B14" s="40">
        <v>14</v>
      </c>
      <c r="C14" s="36">
        <v>11</v>
      </c>
      <c r="D14" s="41">
        <f t="shared" si="0"/>
        <v>-0.2142857142857143</v>
      </c>
      <c r="E14" s="36">
        <v>22</v>
      </c>
      <c r="F14" s="36">
        <v>21</v>
      </c>
      <c r="G14" s="32">
        <f t="shared" si="1"/>
        <v>-4.5454545454545414E-2</v>
      </c>
      <c r="H14" s="40">
        <v>81</v>
      </c>
      <c r="I14" s="36">
        <v>91</v>
      </c>
      <c r="J14" s="41">
        <f t="shared" si="2"/>
        <v>0.12345679012345689</v>
      </c>
      <c r="K14" s="36">
        <f t="shared" si="3"/>
        <v>117</v>
      </c>
      <c r="L14" s="36">
        <f t="shared" si="3"/>
        <v>123</v>
      </c>
      <c r="M14" s="97">
        <f t="shared" si="4"/>
        <v>5.1282051282051322E-2</v>
      </c>
      <c r="N14" s="71">
        <f t="shared" si="7"/>
        <v>11.965811965811966</v>
      </c>
      <c r="O14" s="202">
        <f t="shared" si="5"/>
        <v>8.9430894308943092</v>
      </c>
      <c r="P14" s="72">
        <f t="shared" si="6"/>
        <v>18.803418803418804</v>
      </c>
      <c r="Q14" s="72">
        <f t="shared" si="6"/>
        <v>17.073170731707318</v>
      </c>
    </row>
    <row r="15" spans="1:17" x14ac:dyDescent="0.3">
      <c r="A15" s="75" t="s">
        <v>116</v>
      </c>
      <c r="B15" s="40">
        <v>27</v>
      </c>
      <c r="C15" s="36">
        <v>19</v>
      </c>
      <c r="D15" s="41">
        <f t="shared" si="0"/>
        <v>-0.29629629629629628</v>
      </c>
      <c r="E15" s="36">
        <v>120</v>
      </c>
      <c r="F15" s="36">
        <v>120</v>
      </c>
      <c r="G15" s="32">
        <f t="shared" si="1"/>
        <v>0</v>
      </c>
      <c r="H15" s="40">
        <v>2127</v>
      </c>
      <c r="I15" s="36">
        <v>2114</v>
      </c>
      <c r="J15" s="41">
        <f t="shared" si="2"/>
        <v>-6.11189468735307E-3</v>
      </c>
      <c r="K15" s="36">
        <f t="shared" si="3"/>
        <v>2274</v>
      </c>
      <c r="L15" s="36">
        <f t="shared" si="3"/>
        <v>2253</v>
      </c>
      <c r="M15" s="97">
        <f t="shared" si="4"/>
        <v>-9.23482849604218E-3</v>
      </c>
      <c r="N15" s="71">
        <f t="shared" si="7"/>
        <v>1.187335092348285</v>
      </c>
      <c r="O15" s="202">
        <f t="shared" si="5"/>
        <v>0.84332001775410559</v>
      </c>
      <c r="P15" s="72">
        <f t="shared" si="6"/>
        <v>5.2770448548812672</v>
      </c>
      <c r="Q15" s="72">
        <f t="shared" si="6"/>
        <v>5.3262316910785614</v>
      </c>
    </row>
    <row r="16" spans="1:17" x14ac:dyDescent="0.3">
      <c r="A16" s="75" t="s">
        <v>125</v>
      </c>
      <c r="B16" s="40">
        <v>1</v>
      </c>
      <c r="C16" s="36">
        <v>0</v>
      </c>
      <c r="D16" s="41">
        <f t="shared" si="0"/>
        <v>-1</v>
      </c>
      <c r="E16" s="36">
        <v>5</v>
      </c>
      <c r="F16" s="36">
        <v>6</v>
      </c>
      <c r="G16" s="32">
        <f t="shared" si="1"/>
        <v>0.19999999999999996</v>
      </c>
      <c r="H16" s="40">
        <v>32</v>
      </c>
      <c r="I16" s="36">
        <v>32</v>
      </c>
      <c r="J16" s="41">
        <f t="shared" si="2"/>
        <v>0</v>
      </c>
      <c r="K16" s="36">
        <f t="shared" si="3"/>
        <v>38</v>
      </c>
      <c r="L16" s="36">
        <f t="shared" si="3"/>
        <v>38</v>
      </c>
      <c r="M16" s="97">
        <f t="shared" si="4"/>
        <v>0</v>
      </c>
      <c r="N16" s="71">
        <f t="shared" si="7"/>
        <v>2.6315789473684212</v>
      </c>
      <c r="O16" s="202">
        <f t="shared" si="5"/>
        <v>0</v>
      </c>
      <c r="P16" s="72">
        <f t="shared" si="6"/>
        <v>13.157894736842104</v>
      </c>
      <c r="Q16" s="72">
        <f t="shared" si="6"/>
        <v>15.789473684210526</v>
      </c>
    </row>
    <row r="17" spans="1:17" ht="15" thickBot="1" x14ac:dyDescent="0.35">
      <c r="A17" s="219" t="s">
        <v>0</v>
      </c>
      <c r="B17" s="68">
        <f>SUM(B7:B16)</f>
        <v>403</v>
      </c>
      <c r="C17" s="67">
        <f>SUM(C7:C16)</f>
        <v>357</v>
      </c>
      <c r="D17" s="174">
        <f t="shared" si="0"/>
        <v>-0.11414392059553347</v>
      </c>
      <c r="E17" s="67">
        <f>SUM(E7:E16)</f>
        <v>1515</v>
      </c>
      <c r="F17" s="67">
        <f>SUM(F7:F16)</f>
        <v>1275</v>
      </c>
      <c r="G17" s="99">
        <f t="shared" si="1"/>
        <v>-0.15841584158415845</v>
      </c>
      <c r="H17" s="68">
        <f>SUM(H7:H16)</f>
        <v>28876</v>
      </c>
      <c r="I17" s="67">
        <f>SUM(I7:I16)</f>
        <v>21938</v>
      </c>
      <c r="J17" s="174">
        <f t="shared" si="2"/>
        <v>-0.24026873528189496</v>
      </c>
      <c r="K17" s="67">
        <f>SUM(K7:K16)</f>
        <v>30794</v>
      </c>
      <c r="L17" s="67">
        <f>SUM(L7:L16)</f>
        <v>23570</v>
      </c>
      <c r="M17" s="99">
        <f t="shared" si="4"/>
        <v>-0.23459115412093268</v>
      </c>
      <c r="N17" s="73">
        <f t="shared" si="7"/>
        <v>1.308696499318049</v>
      </c>
      <c r="O17" s="220">
        <f t="shared" si="5"/>
        <v>1.5146372507424692</v>
      </c>
      <c r="P17" s="74">
        <f t="shared" si="6"/>
        <v>4.9197895693966354</v>
      </c>
      <c r="Q17" s="74">
        <f t="shared" si="6"/>
        <v>5.4094187526516757</v>
      </c>
    </row>
    <row r="18" spans="1:17" x14ac:dyDescent="0.3">
      <c r="A18" s="70" t="s">
        <v>124</v>
      </c>
    </row>
  </sheetData>
  <sheetProtection algorithmName="SHA-512" hashValue="tZsJrxVBVtMCtvSJ5AupmZx/z0i8nZINMoVFC8e5LFQOZi3JnLnYEnTgJHSh5AOX87OVUoCcGHZ3l5qtNlH4yg==" saltValue="B6PyIEhf10f25K46T3J8IA==" spinCount="100000" sheet="1" objects="1" scenarios="1" selectLockedCells="1" selectUnlockedCells="1"/>
  <mergeCells count="19">
    <mergeCell ref="N4:O4"/>
    <mergeCell ref="P4:Q4"/>
    <mergeCell ref="N5:N6"/>
    <mergeCell ref="O5:O6"/>
    <mergeCell ref="P5:P6"/>
    <mergeCell ref="Q5:Q6"/>
    <mergeCell ref="A4:A6"/>
    <mergeCell ref="B4:D4"/>
    <mergeCell ref="E4:G4"/>
    <mergeCell ref="H4:J4"/>
    <mergeCell ref="K4:M4"/>
    <mergeCell ref="B5:B6"/>
    <mergeCell ref="C5:C6"/>
    <mergeCell ref="E5:E6"/>
    <mergeCell ref="F5:F6"/>
    <mergeCell ref="H5:H6"/>
    <mergeCell ref="I5:I6"/>
    <mergeCell ref="K5:K6"/>
    <mergeCell ref="L5:L6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59C3-8BCC-4C7B-9E40-3969B8390253}">
  <dimension ref="A1:M25"/>
  <sheetViews>
    <sheetView showGridLines="0" workbookViewId="0">
      <selection activeCell="A3" sqref="A3"/>
    </sheetView>
  </sheetViews>
  <sheetFormatPr defaultRowHeight="14.4" x14ac:dyDescent="0.3"/>
  <cols>
    <col min="1" max="1" width="33.21875" customWidth="1"/>
  </cols>
  <sheetData>
    <row r="1" spans="1:13" x14ac:dyDescent="0.3">
      <c r="A1" s="208" t="s">
        <v>305</v>
      </c>
      <c r="B1" s="103"/>
      <c r="C1" s="103"/>
      <c r="D1" s="103"/>
      <c r="E1" s="103"/>
      <c r="F1" s="103"/>
    </row>
    <row r="3" spans="1:13" ht="15" thickBot="1" x14ac:dyDescent="0.35"/>
    <row r="4" spans="1:13" x14ac:dyDescent="0.3">
      <c r="A4" s="335" t="s">
        <v>227</v>
      </c>
      <c r="B4" s="336" t="s">
        <v>53</v>
      </c>
      <c r="C4" s="337"/>
      <c r="D4" s="338"/>
      <c r="E4" s="337" t="s">
        <v>54</v>
      </c>
      <c r="F4" s="337"/>
      <c r="G4" s="337"/>
      <c r="H4" s="336" t="s">
        <v>55</v>
      </c>
      <c r="I4" s="337"/>
      <c r="J4" s="338"/>
      <c r="K4" s="337" t="s">
        <v>218</v>
      </c>
      <c r="L4" s="337"/>
      <c r="M4" s="337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4"/>
      <c r="B6" s="339"/>
      <c r="C6" s="340"/>
      <c r="D6" s="217" t="s">
        <v>137</v>
      </c>
      <c r="E6" s="340"/>
      <c r="F6" s="340"/>
      <c r="G6" s="218" t="s">
        <v>137</v>
      </c>
      <c r="H6" s="339"/>
      <c r="I6" s="340"/>
      <c r="J6" s="217" t="s">
        <v>137</v>
      </c>
      <c r="K6" s="340"/>
      <c r="L6" s="340"/>
      <c r="M6" s="218" t="s">
        <v>137</v>
      </c>
    </row>
    <row r="7" spans="1:13" x14ac:dyDescent="0.3">
      <c r="A7" s="75" t="s">
        <v>228</v>
      </c>
      <c r="B7" s="40">
        <v>342</v>
      </c>
      <c r="C7" s="36">
        <v>299</v>
      </c>
      <c r="D7" s="41">
        <f t="shared" ref="D7:D22" si="0">(C7/B7)-1</f>
        <v>-0.1257309941520468</v>
      </c>
      <c r="E7" s="36">
        <v>1283</v>
      </c>
      <c r="F7" s="36">
        <v>1069</v>
      </c>
      <c r="G7" s="32">
        <f t="shared" ref="G7:G25" si="1">(F7/E7)-1</f>
        <v>-0.16679657053780206</v>
      </c>
      <c r="H7" s="40">
        <v>24134</v>
      </c>
      <c r="I7" s="36">
        <v>18250</v>
      </c>
      <c r="J7" s="41">
        <f t="shared" ref="J7:J25" si="2">(I7/H7)-1</f>
        <v>-0.2438054197397862</v>
      </c>
      <c r="K7" s="36">
        <f>B7+E7+H7</f>
        <v>25759</v>
      </c>
      <c r="L7" s="36">
        <f t="shared" ref="L7:L24" si="3">C7+F7+I7</f>
        <v>19618</v>
      </c>
      <c r="M7" s="97">
        <f t="shared" ref="M7:M25" si="4">(L7/K7)-1</f>
        <v>-0.23840211188322524</v>
      </c>
    </row>
    <row r="8" spans="1:13" x14ac:dyDescent="0.3">
      <c r="A8" s="75" t="s">
        <v>229</v>
      </c>
      <c r="B8" s="40">
        <v>8</v>
      </c>
      <c r="C8" s="36">
        <v>11</v>
      </c>
      <c r="D8" s="41">
        <f t="shared" si="0"/>
        <v>0.375</v>
      </c>
      <c r="E8" s="36">
        <v>37</v>
      </c>
      <c r="F8" s="36">
        <v>38</v>
      </c>
      <c r="G8" s="32">
        <f t="shared" si="1"/>
        <v>2.7027027027026973E-2</v>
      </c>
      <c r="H8" s="40">
        <v>1133</v>
      </c>
      <c r="I8" s="36">
        <v>820</v>
      </c>
      <c r="J8" s="41">
        <f t="shared" si="2"/>
        <v>-0.27625772285966466</v>
      </c>
      <c r="K8" s="36">
        <f t="shared" ref="K8:K24" si="5">B8+E8+H8</f>
        <v>1178</v>
      </c>
      <c r="L8" s="36">
        <f t="shared" si="3"/>
        <v>869</v>
      </c>
      <c r="M8" s="97">
        <f t="shared" si="4"/>
        <v>-0.26230899830220711</v>
      </c>
    </row>
    <row r="9" spans="1:13" x14ac:dyDescent="0.3">
      <c r="A9" s="75" t="s">
        <v>230</v>
      </c>
      <c r="B9" s="40">
        <v>3</v>
      </c>
      <c r="C9" s="36">
        <v>2</v>
      </c>
      <c r="D9" s="41">
        <f t="shared" si="0"/>
        <v>-0.33333333333333337</v>
      </c>
      <c r="E9" s="36">
        <v>12</v>
      </c>
      <c r="F9" s="36">
        <v>16</v>
      </c>
      <c r="G9" s="32">
        <f t="shared" si="1"/>
        <v>0.33333333333333326</v>
      </c>
      <c r="H9" s="40">
        <v>664</v>
      </c>
      <c r="I9" s="36">
        <v>446</v>
      </c>
      <c r="J9" s="41">
        <f t="shared" si="2"/>
        <v>-0.32831325301204817</v>
      </c>
      <c r="K9" s="36">
        <f t="shared" si="5"/>
        <v>679</v>
      </c>
      <c r="L9" s="36">
        <f t="shared" si="3"/>
        <v>464</v>
      </c>
      <c r="M9" s="97">
        <f t="shared" si="4"/>
        <v>-0.31664212076583209</v>
      </c>
    </row>
    <row r="10" spans="1:13" x14ac:dyDescent="0.3">
      <c r="A10" s="75" t="s">
        <v>231</v>
      </c>
      <c r="B10" s="40">
        <v>4</v>
      </c>
      <c r="C10" s="36">
        <v>6</v>
      </c>
      <c r="D10" s="41">
        <f t="shared" si="0"/>
        <v>0.5</v>
      </c>
      <c r="E10" s="36">
        <v>22</v>
      </c>
      <c r="F10" s="36">
        <v>15</v>
      </c>
      <c r="G10" s="32">
        <f t="shared" si="1"/>
        <v>-0.31818181818181823</v>
      </c>
      <c r="H10" s="40">
        <v>445</v>
      </c>
      <c r="I10" s="36">
        <v>337</v>
      </c>
      <c r="J10" s="41">
        <f t="shared" si="2"/>
        <v>-0.24269662921348312</v>
      </c>
      <c r="K10" s="36">
        <f t="shared" si="5"/>
        <v>471</v>
      </c>
      <c r="L10" s="36">
        <f t="shared" si="3"/>
        <v>358</v>
      </c>
      <c r="M10" s="97">
        <f t="shared" si="4"/>
        <v>-0.23991507430997872</v>
      </c>
    </row>
    <row r="11" spans="1:13" x14ac:dyDescent="0.3">
      <c r="A11" s="75" t="s">
        <v>232</v>
      </c>
      <c r="B11" s="40">
        <v>16</v>
      </c>
      <c r="C11" s="36">
        <v>13</v>
      </c>
      <c r="D11" s="41">
        <f t="shared" si="0"/>
        <v>-0.1875</v>
      </c>
      <c r="E11" s="36">
        <v>46</v>
      </c>
      <c r="F11" s="36">
        <v>45</v>
      </c>
      <c r="G11" s="32">
        <f t="shared" si="1"/>
        <v>-2.1739130434782594E-2</v>
      </c>
      <c r="H11" s="40">
        <v>632</v>
      </c>
      <c r="I11" s="36">
        <v>525</v>
      </c>
      <c r="J11" s="41">
        <f t="shared" si="2"/>
        <v>-0.16930379746835444</v>
      </c>
      <c r="K11" s="36">
        <f t="shared" si="5"/>
        <v>694</v>
      </c>
      <c r="L11" s="36">
        <f t="shared" si="3"/>
        <v>583</v>
      </c>
      <c r="M11" s="97">
        <f t="shared" si="4"/>
        <v>-0.15994236311239196</v>
      </c>
    </row>
    <row r="12" spans="1:13" x14ac:dyDescent="0.3">
      <c r="A12" s="75" t="s">
        <v>233</v>
      </c>
      <c r="B12" s="40">
        <v>2</v>
      </c>
      <c r="C12" s="36">
        <v>0</v>
      </c>
      <c r="D12" s="41">
        <f t="shared" si="0"/>
        <v>-1</v>
      </c>
      <c r="E12" s="36">
        <v>4</v>
      </c>
      <c r="F12" s="36">
        <v>4</v>
      </c>
      <c r="G12" s="32">
        <f t="shared" si="1"/>
        <v>0</v>
      </c>
      <c r="H12" s="40">
        <v>264</v>
      </c>
      <c r="I12" s="36">
        <v>226</v>
      </c>
      <c r="J12" s="41">
        <f t="shared" si="2"/>
        <v>-0.14393939393939392</v>
      </c>
      <c r="K12" s="36">
        <f t="shared" si="5"/>
        <v>270</v>
      </c>
      <c r="L12" s="36">
        <f t="shared" si="3"/>
        <v>230</v>
      </c>
      <c r="M12" s="97">
        <f t="shared" si="4"/>
        <v>-0.14814814814814814</v>
      </c>
    </row>
    <row r="13" spans="1:13" x14ac:dyDescent="0.3">
      <c r="A13" s="75" t="s">
        <v>234</v>
      </c>
      <c r="B13" s="40">
        <v>1</v>
      </c>
      <c r="C13" s="36">
        <v>1</v>
      </c>
      <c r="D13" s="41">
        <f t="shared" si="0"/>
        <v>0</v>
      </c>
      <c r="E13" s="36">
        <v>2</v>
      </c>
      <c r="F13" s="36">
        <v>0</v>
      </c>
      <c r="G13" s="32">
        <f t="shared" si="1"/>
        <v>-1</v>
      </c>
      <c r="H13" s="40">
        <v>93</v>
      </c>
      <c r="I13" s="36">
        <v>50</v>
      </c>
      <c r="J13" s="41">
        <f t="shared" si="2"/>
        <v>-0.4623655913978495</v>
      </c>
      <c r="K13" s="36">
        <f t="shared" si="5"/>
        <v>96</v>
      </c>
      <c r="L13" s="36">
        <f t="shared" si="3"/>
        <v>51</v>
      </c>
      <c r="M13" s="97">
        <f t="shared" si="4"/>
        <v>-0.46875</v>
      </c>
    </row>
    <row r="14" spans="1:13" x14ac:dyDescent="0.3">
      <c r="A14" s="75" t="s">
        <v>235</v>
      </c>
      <c r="B14" s="40">
        <v>10</v>
      </c>
      <c r="C14" s="36">
        <v>6</v>
      </c>
      <c r="D14" s="41">
        <f t="shared" si="0"/>
        <v>-0.4</v>
      </c>
      <c r="E14" s="36">
        <v>34</v>
      </c>
      <c r="F14" s="36">
        <v>17</v>
      </c>
      <c r="G14" s="32">
        <f t="shared" si="1"/>
        <v>-0.5</v>
      </c>
      <c r="H14" s="40">
        <v>360</v>
      </c>
      <c r="I14" s="36">
        <v>284</v>
      </c>
      <c r="J14" s="41">
        <f t="shared" si="2"/>
        <v>-0.21111111111111114</v>
      </c>
      <c r="K14" s="36">
        <f t="shared" si="5"/>
        <v>404</v>
      </c>
      <c r="L14" s="36">
        <f t="shared" si="3"/>
        <v>307</v>
      </c>
      <c r="M14" s="97">
        <f t="shared" si="4"/>
        <v>-0.24009900990099009</v>
      </c>
    </row>
    <row r="15" spans="1:13" x14ac:dyDescent="0.3">
      <c r="A15" s="75" t="s">
        <v>236</v>
      </c>
      <c r="B15" s="40">
        <v>2</v>
      </c>
      <c r="C15" s="36">
        <v>3</v>
      </c>
      <c r="D15" s="41">
        <f t="shared" si="0"/>
        <v>0.5</v>
      </c>
      <c r="E15" s="36">
        <v>13</v>
      </c>
      <c r="F15" s="36">
        <v>10</v>
      </c>
      <c r="G15" s="32">
        <f t="shared" si="1"/>
        <v>-0.23076923076923073</v>
      </c>
      <c r="H15" s="40">
        <v>207</v>
      </c>
      <c r="I15" s="36">
        <v>170</v>
      </c>
      <c r="J15" s="41">
        <f t="shared" si="2"/>
        <v>-0.17874396135265702</v>
      </c>
      <c r="K15" s="36">
        <f t="shared" si="5"/>
        <v>222</v>
      </c>
      <c r="L15" s="36">
        <f t="shared" si="3"/>
        <v>183</v>
      </c>
      <c r="M15" s="97">
        <f t="shared" si="4"/>
        <v>-0.17567567567567566</v>
      </c>
    </row>
    <row r="16" spans="1:13" x14ac:dyDescent="0.3">
      <c r="A16" s="75" t="s">
        <v>237</v>
      </c>
      <c r="B16" s="40">
        <v>1</v>
      </c>
      <c r="C16" s="36">
        <v>3</v>
      </c>
      <c r="D16" s="41">
        <f t="shared" si="0"/>
        <v>2</v>
      </c>
      <c r="E16" s="36">
        <v>4</v>
      </c>
      <c r="F16" s="36">
        <v>4</v>
      </c>
      <c r="G16" s="32">
        <f t="shared" si="1"/>
        <v>0</v>
      </c>
      <c r="H16" s="40">
        <v>105</v>
      </c>
      <c r="I16" s="36">
        <v>81</v>
      </c>
      <c r="J16" s="41">
        <f t="shared" si="2"/>
        <v>-0.22857142857142854</v>
      </c>
      <c r="K16" s="36">
        <f t="shared" si="5"/>
        <v>110</v>
      </c>
      <c r="L16" s="36">
        <f t="shared" si="3"/>
        <v>88</v>
      </c>
      <c r="M16" s="97">
        <f t="shared" si="4"/>
        <v>-0.19999999999999996</v>
      </c>
    </row>
    <row r="17" spans="1:13" x14ac:dyDescent="0.3">
      <c r="A17" s="75" t="s">
        <v>238</v>
      </c>
      <c r="B17" s="40">
        <v>3</v>
      </c>
      <c r="C17" s="36">
        <v>1</v>
      </c>
      <c r="D17" s="41">
        <f t="shared" si="0"/>
        <v>-0.66666666666666674</v>
      </c>
      <c r="E17" s="36">
        <v>6</v>
      </c>
      <c r="F17" s="36">
        <v>6</v>
      </c>
      <c r="G17" s="32">
        <f t="shared" si="1"/>
        <v>0</v>
      </c>
      <c r="H17" s="40">
        <v>101</v>
      </c>
      <c r="I17" s="36">
        <v>73</v>
      </c>
      <c r="J17" s="41">
        <f t="shared" si="2"/>
        <v>-0.27722772277227725</v>
      </c>
      <c r="K17" s="36">
        <f t="shared" si="5"/>
        <v>110</v>
      </c>
      <c r="L17" s="36">
        <f t="shared" si="3"/>
        <v>80</v>
      </c>
      <c r="M17" s="97">
        <f t="shared" si="4"/>
        <v>-0.27272727272727271</v>
      </c>
    </row>
    <row r="18" spans="1:13" x14ac:dyDescent="0.3">
      <c r="A18" s="75" t="s">
        <v>239</v>
      </c>
      <c r="B18" s="40">
        <v>2</v>
      </c>
      <c r="C18" s="36">
        <v>1</v>
      </c>
      <c r="D18" s="41">
        <f t="shared" si="0"/>
        <v>-0.5</v>
      </c>
      <c r="E18" s="36">
        <v>4</v>
      </c>
      <c r="F18" s="36">
        <v>7</v>
      </c>
      <c r="G18" s="32">
        <f t="shared" si="1"/>
        <v>0.75</v>
      </c>
      <c r="H18" s="40">
        <v>158</v>
      </c>
      <c r="I18" s="36">
        <v>107</v>
      </c>
      <c r="J18" s="41">
        <f t="shared" si="2"/>
        <v>-0.32278481012658233</v>
      </c>
      <c r="K18" s="36">
        <f t="shared" si="5"/>
        <v>164</v>
      </c>
      <c r="L18" s="36">
        <f t="shared" si="3"/>
        <v>115</v>
      </c>
      <c r="M18" s="97">
        <f t="shared" si="4"/>
        <v>-0.29878048780487809</v>
      </c>
    </row>
    <row r="19" spans="1:13" x14ac:dyDescent="0.3">
      <c r="A19" s="75" t="s">
        <v>240</v>
      </c>
      <c r="B19" s="40">
        <v>0</v>
      </c>
      <c r="C19" s="36">
        <v>0</v>
      </c>
      <c r="D19" s="52" t="s">
        <v>83</v>
      </c>
      <c r="E19" s="36">
        <v>4</v>
      </c>
      <c r="F19" s="36">
        <v>2</v>
      </c>
      <c r="G19" s="32">
        <f t="shared" si="1"/>
        <v>-0.5</v>
      </c>
      <c r="H19" s="40">
        <v>97</v>
      </c>
      <c r="I19" s="36">
        <v>90</v>
      </c>
      <c r="J19" s="41">
        <f t="shared" si="2"/>
        <v>-7.2164948453608213E-2</v>
      </c>
      <c r="K19" s="36">
        <f t="shared" si="5"/>
        <v>101</v>
      </c>
      <c r="L19" s="36">
        <f t="shared" si="3"/>
        <v>92</v>
      </c>
      <c r="M19" s="97">
        <f t="shared" si="4"/>
        <v>-8.9108910891089077E-2</v>
      </c>
    </row>
    <row r="20" spans="1:13" x14ac:dyDescent="0.3">
      <c r="A20" s="75" t="s">
        <v>241</v>
      </c>
      <c r="B20" s="40">
        <v>3</v>
      </c>
      <c r="C20" s="36">
        <v>0</v>
      </c>
      <c r="D20" s="41">
        <f t="shared" si="0"/>
        <v>-1</v>
      </c>
      <c r="E20" s="36">
        <v>5</v>
      </c>
      <c r="F20" s="36">
        <v>3</v>
      </c>
      <c r="G20" s="32">
        <f t="shared" si="1"/>
        <v>-0.4</v>
      </c>
      <c r="H20" s="40">
        <v>67</v>
      </c>
      <c r="I20" s="36">
        <v>54</v>
      </c>
      <c r="J20" s="41">
        <f t="shared" si="2"/>
        <v>-0.19402985074626866</v>
      </c>
      <c r="K20" s="36">
        <f t="shared" si="5"/>
        <v>75</v>
      </c>
      <c r="L20" s="36">
        <f t="shared" si="3"/>
        <v>57</v>
      </c>
      <c r="M20" s="97">
        <f t="shared" si="4"/>
        <v>-0.24</v>
      </c>
    </row>
    <row r="21" spans="1:13" x14ac:dyDescent="0.3">
      <c r="A21" s="75" t="s">
        <v>242</v>
      </c>
      <c r="B21" s="40">
        <v>4</v>
      </c>
      <c r="C21" s="36">
        <v>7</v>
      </c>
      <c r="D21" s="41">
        <f t="shared" si="0"/>
        <v>0.75</v>
      </c>
      <c r="E21" s="36">
        <v>19</v>
      </c>
      <c r="F21" s="36">
        <v>15</v>
      </c>
      <c r="G21" s="32">
        <f t="shared" si="1"/>
        <v>-0.21052631578947367</v>
      </c>
      <c r="H21" s="40">
        <v>113</v>
      </c>
      <c r="I21" s="36">
        <v>91</v>
      </c>
      <c r="J21" s="41">
        <f t="shared" si="2"/>
        <v>-0.19469026548672563</v>
      </c>
      <c r="K21" s="36">
        <f t="shared" si="5"/>
        <v>136</v>
      </c>
      <c r="L21" s="36">
        <f t="shared" si="3"/>
        <v>113</v>
      </c>
      <c r="M21" s="97">
        <f t="shared" si="4"/>
        <v>-0.16911764705882348</v>
      </c>
    </row>
    <row r="22" spans="1:13" x14ac:dyDescent="0.3">
      <c r="A22" s="75" t="s">
        <v>243</v>
      </c>
      <c r="B22" s="40">
        <v>2</v>
      </c>
      <c r="C22" s="36">
        <v>0</v>
      </c>
      <c r="D22" s="41">
        <f t="shared" si="0"/>
        <v>-1</v>
      </c>
      <c r="E22" s="36">
        <v>8</v>
      </c>
      <c r="F22" s="36">
        <v>2</v>
      </c>
      <c r="G22" s="32">
        <f t="shared" si="1"/>
        <v>-0.75</v>
      </c>
      <c r="H22" s="40">
        <v>51</v>
      </c>
      <c r="I22" s="36">
        <v>42</v>
      </c>
      <c r="J22" s="41">
        <f t="shared" si="2"/>
        <v>-0.17647058823529416</v>
      </c>
      <c r="K22" s="36">
        <f t="shared" si="5"/>
        <v>61</v>
      </c>
      <c r="L22" s="36">
        <f t="shared" si="3"/>
        <v>44</v>
      </c>
      <c r="M22" s="97">
        <f t="shared" si="4"/>
        <v>-0.27868852459016391</v>
      </c>
    </row>
    <row r="23" spans="1:13" x14ac:dyDescent="0.3">
      <c r="A23" s="75" t="s">
        <v>244</v>
      </c>
      <c r="B23" s="40">
        <v>0</v>
      </c>
      <c r="C23" s="36">
        <v>0</v>
      </c>
      <c r="D23" s="52" t="s">
        <v>83</v>
      </c>
      <c r="E23" s="36">
        <v>2</v>
      </c>
      <c r="F23" s="36">
        <v>0</v>
      </c>
      <c r="G23" s="32">
        <f>(F23/E23)-1</f>
        <v>-1</v>
      </c>
      <c r="H23" s="40">
        <v>20</v>
      </c>
      <c r="I23" s="36">
        <v>21</v>
      </c>
      <c r="J23" s="41">
        <f>(I23/H23)-1</f>
        <v>5.0000000000000044E-2</v>
      </c>
      <c r="K23" s="36">
        <f>B23+E23+H23</f>
        <v>22</v>
      </c>
      <c r="L23" s="36">
        <f>C23+F23+I23</f>
        <v>21</v>
      </c>
      <c r="M23" s="97">
        <f>(L23/K23)-1</f>
        <v>-4.5454545454545414E-2</v>
      </c>
    </row>
    <row r="24" spans="1:13" x14ac:dyDescent="0.3">
      <c r="A24" s="75" t="s">
        <v>92</v>
      </c>
      <c r="B24" s="40">
        <v>0</v>
      </c>
      <c r="C24" s="36">
        <v>4</v>
      </c>
      <c r="D24" s="52" t="s">
        <v>83</v>
      </c>
      <c r="E24" s="36">
        <v>10</v>
      </c>
      <c r="F24" s="36">
        <v>22</v>
      </c>
      <c r="G24" s="32">
        <f t="shared" si="1"/>
        <v>1.2000000000000002</v>
      </c>
      <c r="H24" s="40">
        <v>232</v>
      </c>
      <c r="I24" s="36">
        <v>271</v>
      </c>
      <c r="J24" s="41">
        <f t="shared" si="2"/>
        <v>0.1681034482758621</v>
      </c>
      <c r="K24" s="36">
        <f t="shared" si="5"/>
        <v>242</v>
      </c>
      <c r="L24" s="36">
        <f t="shared" si="3"/>
        <v>297</v>
      </c>
      <c r="M24" s="97">
        <f t="shared" si="4"/>
        <v>0.22727272727272729</v>
      </c>
    </row>
    <row r="25" spans="1:13" ht="15" thickBot="1" x14ac:dyDescent="0.35">
      <c r="A25" s="219" t="s">
        <v>0</v>
      </c>
      <c r="B25" s="68">
        <f>SUM(B7:B24)</f>
        <v>403</v>
      </c>
      <c r="C25" s="67">
        <f>SUM(C7:C24)</f>
        <v>357</v>
      </c>
      <c r="D25" s="174">
        <f>(C25/B25)-1</f>
        <v>-0.11414392059553347</v>
      </c>
      <c r="E25" s="67">
        <f>SUM(E7:E24)</f>
        <v>1515</v>
      </c>
      <c r="F25" s="67">
        <f>SUM(F7:F24)</f>
        <v>1275</v>
      </c>
      <c r="G25" s="99">
        <f t="shared" si="1"/>
        <v>-0.15841584158415845</v>
      </c>
      <c r="H25" s="68">
        <f>SUM(H7:H24)</f>
        <v>28876</v>
      </c>
      <c r="I25" s="67">
        <f>SUM(I7:I24)</f>
        <v>21938</v>
      </c>
      <c r="J25" s="174">
        <f t="shared" si="2"/>
        <v>-0.24026873528189496</v>
      </c>
      <c r="K25" s="67">
        <f>SUM(K7:K24)</f>
        <v>30794</v>
      </c>
      <c r="L25" s="67">
        <f>SUM(L7:L24)</f>
        <v>23570</v>
      </c>
      <c r="M25" s="99">
        <f t="shared" si="4"/>
        <v>-0.23459115412093268</v>
      </c>
    </row>
  </sheetData>
  <sheetProtection algorithmName="SHA-512" hashValue="10/1BhvZXzkBkjQkSeQTtBBt6zQdfXbhRqiQrWmkZ85YyZilwAf40UvQBwpjlS3esbOk/x0iGNQz4p1yMWUXew==" saltValue="0GTqi7IvZBW3jWOF20JmD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606-8FE6-4D41-BFCF-B452EC06CC1A}">
  <dimension ref="A1:M10"/>
  <sheetViews>
    <sheetView showGridLines="0" workbookViewId="0">
      <selection activeCell="A12" sqref="A12"/>
    </sheetView>
  </sheetViews>
  <sheetFormatPr defaultRowHeight="14.4" x14ac:dyDescent="0.3"/>
  <cols>
    <col min="1" max="1" width="14.77734375" customWidth="1"/>
    <col min="2" max="13" width="7.77734375" customWidth="1"/>
  </cols>
  <sheetData>
    <row r="1" spans="1:13" x14ac:dyDescent="0.3">
      <c r="A1" s="208" t="s">
        <v>317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x14ac:dyDescent="0.3">
      <c r="A4" s="335" t="s">
        <v>135</v>
      </c>
      <c r="B4" s="336" t="s">
        <v>53</v>
      </c>
      <c r="C4" s="337"/>
      <c r="D4" s="338"/>
      <c r="E4" s="337" t="s">
        <v>54</v>
      </c>
      <c r="F4" s="337"/>
      <c r="G4" s="337"/>
      <c r="H4" s="336" t="s">
        <v>55</v>
      </c>
      <c r="I4" s="337"/>
      <c r="J4" s="338"/>
      <c r="K4" s="337" t="s">
        <v>218</v>
      </c>
      <c r="L4" s="337"/>
      <c r="M4" s="337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4"/>
      <c r="B6" s="339"/>
      <c r="C6" s="340"/>
      <c r="D6" s="217" t="s">
        <v>137</v>
      </c>
      <c r="E6" s="340"/>
      <c r="F6" s="340"/>
      <c r="G6" s="218" t="s">
        <v>137</v>
      </c>
      <c r="H6" s="339"/>
      <c r="I6" s="340"/>
      <c r="J6" s="217" t="s">
        <v>137</v>
      </c>
      <c r="K6" s="340"/>
      <c r="L6" s="340"/>
      <c r="M6" s="218" t="s">
        <v>137</v>
      </c>
    </row>
    <row r="7" spans="1:13" x14ac:dyDescent="0.3">
      <c r="A7" s="75" t="s">
        <v>138</v>
      </c>
      <c r="B7" s="149">
        <v>365</v>
      </c>
      <c r="C7" s="147">
        <v>326</v>
      </c>
      <c r="D7" s="151">
        <f>(C7/B7)-1</f>
        <v>-0.10684931506849316</v>
      </c>
      <c r="E7" s="147">
        <v>1329</v>
      </c>
      <c r="F7" s="147">
        <v>1121</v>
      </c>
      <c r="G7" s="150">
        <f>(F7/E7)-1</f>
        <v>-0.15650865312264861</v>
      </c>
      <c r="H7" s="149">
        <v>19582</v>
      </c>
      <c r="I7" s="147">
        <v>15696</v>
      </c>
      <c r="J7" s="151">
        <f>(I7/H7)-1</f>
        <v>-0.19844755387600854</v>
      </c>
      <c r="K7" s="147">
        <f t="shared" ref="K7:L9" si="0">B7+E7+H7</f>
        <v>21276</v>
      </c>
      <c r="L7" s="147">
        <f t="shared" si="0"/>
        <v>17143</v>
      </c>
      <c r="M7" s="150">
        <f>(L7/K7)-1</f>
        <v>-0.194256439180297</v>
      </c>
    </row>
    <row r="8" spans="1:13" x14ac:dyDescent="0.3">
      <c r="A8" s="75" t="s">
        <v>139</v>
      </c>
      <c r="B8" s="149">
        <v>37</v>
      </c>
      <c r="C8" s="147">
        <v>31</v>
      </c>
      <c r="D8" s="151">
        <f>(C8/B8)-1</f>
        <v>-0.16216216216216217</v>
      </c>
      <c r="E8" s="147">
        <v>182</v>
      </c>
      <c r="F8" s="147">
        <v>154</v>
      </c>
      <c r="G8" s="150">
        <f>(F8/E8)-1</f>
        <v>-0.15384615384615385</v>
      </c>
      <c r="H8" s="149">
        <v>9279</v>
      </c>
      <c r="I8" s="147">
        <v>6235</v>
      </c>
      <c r="J8" s="151">
        <f>(I8/H8)-1</f>
        <v>-0.32805259187412439</v>
      </c>
      <c r="K8" s="147">
        <f t="shared" si="0"/>
        <v>9498</v>
      </c>
      <c r="L8" s="147">
        <f t="shared" si="0"/>
        <v>6420</v>
      </c>
      <c r="M8" s="150">
        <f>(L8/K8)-1</f>
        <v>-0.32406822488945042</v>
      </c>
    </row>
    <row r="9" spans="1:13" x14ac:dyDescent="0.3">
      <c r="A9" s="75" t="s">
        <v>92</v>
      </c>
      <c r="B9" s="149">
        <v>1</v>
      </c>
      <c r="C9" s="147">
        <v>0</v>
      </c>
      <c r="D9" s="151">
        <f>(C9/B9)-1</f>
        <v>-1</v>
      </c>
      <c r="E9" s="147">
        <v>4</v>
      </c>
      <c r="F9" s="147">
        <v>0</v>
      </c>
      <c r="G9" s="150">
        <f>(F9/E9)-1</f>
        <v>-1</v>
      </c>
      <c r="H9" s="149">
        <v>15</v>
      </c>
      <c r="I9" s="147">
        <v>7</v>
      </c>
      <c r="J9" s="151">
        <f>(I9/H9)-1</f>
        <v>-0.53333333333333333</v>
      </c>
      <c r="K9" s="147">
        <f t="shared" si="0"/>
        <v>20</v>
      </c>
      <c r="L9" s="147">
        <f t="shared" si="0"/>
        <v>7</v>
      </c>
      <c r="M9" s="150">
        <f>(L9/K9)-1</f>
        <v>-0.65</v>
      </c>
    </row>
    <row r="10" spans="1:13" ht="15" thickBot="1" x14ac:dyDescent="0.35">
      <c r="A10" s="219" t="s">
        <v>0</v>
      </c>
      <c r="B10" s="221">
        <f>SUM(B7:B9)</f>
        <v>403</v>
      </c>
      <c r="C10" s="222">
        <f>SUM(C7:C9)</f>
        <v>357</v>
      </c>
      <c r="D10" s="223">
        <f>(C10/B10)-1</f>
        <v>-0.11414392059553347</v>
      </c>
      <c r="E10" s="222">
        <f>SUM(E7:E9)</f>
        <v>1515</v>
      </c>
      <c r="F10" s="222">
        <f>SUM(F7:F9)</f>
        <v>1275</v>
      </c>
      <c r="G10" s="224">
        <f>(F10/E10)-1</f>
        <v>-0.15841584158415845</v>
      </c>
      <c r="H10" s="221">
        <f>SUM(H7:H9)</f>
        <v>28876</v>
      </c>
      <c r="I10" s="222">
        <f>SUM(I7:I9)</f>
        <v>21938</v>
      </c>
      <c r="J10" s="223">
        <f>(I10/H10)-1</f>
        <v>-0.24026873528189496</v>
      </c>
      <c r="K10" s="222">
        <f>SUM(K7:K9)</f>
        <v>30794</v>
      </c>
      <c r="L10" s="222">
        <f>SUM(L7:L9)</f>
        <v>23570</v>
      </c>
      <c r="M10" s="224">
        <f>(L10/K10)-1</f>
        <v>-0.23459115412093268</v>
      </c>
    </row>
  </sheetData>
  <sheetProtection algorithmName="SHA-512" hashValue="W//h9WSOd/gujfksejqSLUrb+plxkYkaMX0z8ThvBG6Vo1ni2KIjm/BtmYEJQMehHxXN+8UU462bFoN1UH8npA==" saltValue="0NnzmQRV1/3LYybOR7UQtg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529A-BB5A-41BF-97CC-B88B2D777186}">
  <dimension ref="A1:M12"/>
  <sheetViews>
    <sheetView showGridLines="0" workbookViewId="0">
      <selection activeCell="R29" sqref="R29"/>
    </sheetView>
  </sheetViews>
  <sheetFormatPr defaultRowHeight="14.4" x14ac:dyDescent="0.3"/>
  <cols>
    <col min="1" max="1" width="22.21875" customWidth="1"/>
    <col min="2" max="13" width="8" customWidth="1"/>
  </cols>
  <sheetData>
    <row r="1" spans="1:13" x14ac:dyDescent="0.3">
      <c r="A1" s="208" t="s">
        <v>306</v>
      </c>
      <c r="B1" s="104"/>
      <c r="C1" s="104"/>
      <c r="D1" s="104"/>
      <c r="E1" s="104"/>
      <c r="F1" s="104"/>
      <c r="G1" s="108"/>
    </row>
    <row r="3" spans="1:13" ht="15" thickBot="1" x14ac:dyDescent="0.35"/>
    <row r="4" spans="1:13" x14ac:dyDescent="0.3">
      <c r="A4" s="335" t="s">
        <v>245</v>
      </c>
      <c r="B4" s="336" t="s">
        <v>53</v>
      </c>
      <c r="C4" s="337"/>
      <c r="D4" s="338"/>
      <c r="E4" s="337" t="s">
        <v>54</v>
      </c>
      <c r="F4" s="337"/>
      <c r="G4" s="337"/>
      <c r="H4" s="336" t="s">
        <v>55</v>
      </c>
      <c r="I4" s="337"/>
      <c r="J4" s="338"/>
      <c r="K4" s="337" t="s">
        <v>218</v>
      </c>
      <c r="L4" s="337"/>
      <c r="M4" s="337"/>
    </row>
    <row r="5" spans="1:13" x14ac:dyDescent="0.3">
      <c r="A5" s="309"/>
      <c r="B5" s="322">
        <v>2019</v>
      </c>
      <c r="C5" s="323">
        <v>2020</v>
      </c>
      <c r="D5" s="133" t="s">
        <v>136</v>
      </c>
      <c r="E5" s="323">
        <v>2019</v>
      </c>
      <c r="F5" s="323">
        <v>2020</v>
      </c>
      <c r="G5" s="77" t="s">
        <v>136</v>
      </c>
      <c r="H5" s="322">
        <v>2019</v>
      </c>
      <c r="I5" s="323">
        <v>2020</v>
      </c>
      <c r="J5" s="133" t="s">
        <v>136</v>
      </c>
      <c r="K5" s="323">
        <v>2019</v>
      </c>
      <c r="L5" s="323">
        <v>2020</v>
      </c>
      <c r="M5" s="77" t="s">
        <v>136</v>
      </c>
    </row>
    <row r="6" spans="1:13" ht="15" thickBot="1" x14ac:dyDescent="0.35">
      <c r="A6" s="314"/>
      <c r="B6" s="339"/>
      <c r="C6" s="340"/>
      <c r="D6" s="217" t="s">
        <v>137</v>
      </c>
      <c r="E6" s="340"/>
      <c r="F6" s="340"/>
      <c r="G6" s="218" t="s">
        <v>137</v>
      </c>
      <c r="H6" s="339"/>
      <c r="I6" s="340"/>
      <c r="J6" s="217" t="s">
        <v>137</v>
      </c>
      <c r="K6" s="340"/>
      <c r="L6" s="340"/>
      <c r="M6" s="218" t="s">
        <v>137</v>
      </c>
    </row>
    <row r="7" spans="1:13" x14ac:dyDescent="0.3">
      <c r="A7" s="75" t="s">
        <v>246</v>
      </c>
      <c r="B7" s="149">
        <v>152</v>
      </c>
      <c r="C7" s="147">
        <v>130</v>
      </c>
      <c r="D7" s="151">
        <f t="shared" ref="D7:D12" si="0">(C7/B7)-1</f>
        <v>-0.14473684210526316</v>
      </c>
      <c r="E7" s="147">
        <v>692</v>
      </c>
      <c r="F7" s="147">
        <v>531</v>
      </c>
      <c r="G7" s="150">
        <f t="shared" ref="G7:G12" si="1">(F7/E7)-1</f>
        <v>-0.23265895953757221</v>
      </c>
      <c r="H7" s="149">
        <v>8787</v>
      </c>
      <c r="I7" s="147">
        <v>7260</v>
      </c>
      <c r="J7" s="151">
        <f t="shared" ref="J7:J12" si="2">(I7/H7)-1</f>
        <v>-0.1737794469102083</v>
      </c>
      <c r="K7" s="147">
        <f t="shared" ref="K7:L11" si="3">B7+E7+H7</f>
        <v>9631</v>
      </c>
      <c r="L7" s="147">
        <f t="shared" si="3"/>
        <v>7921</v>
      </c>
      <c r="M7" s="150">
        <f t="shared" ref="M7:M12" si="4">(L7/K7)-1</f>
        <v>-0.17755165611047663</v>
      </c>
    </row>
    <row r="8" spans="1:13" x14ac:dyDescent="0.3">
      <c r="A8" s="75" t="s">
        <v>247</v>
      </c>
      <c r="B8" s="149">
        <v>176</v>
      </c>
      <c r="C8" s="147">
        <v>158</v>
      </c>
      <c r="D8" s="151">
        <f t="shared" si="0"/>
        <v>-0.10227272727272729</v>
      </c>
      <c r="E8" s="147">
        <v>641</v>
      </c>
      <c r="F8" s="147">
        <v>534</v>
      </c>
      <c r="G8" s="150">
        <f t="shared" si="1"/>
        <v>-0.16692667706708264</v>
      </c>
      <c r="H8" s="149">
        <v>17663</v>
      </c>
      <c r="I8" s="147">
        <v>12293</v>
      </c>
      <c r="J8" s="151">
        <f t="shared" si="2"/>
        <v>-0.30402536375474154</v>
      </c>
      <c r="K8" s="147">
        <f t="shared" si="3"/>
        <v>18480</v>
      </c>
      <c r="L8" s="147">
        <f t="shared" si="3"/>
        <v>12985</v>
      </c>
      <c r="M8" s="150">
        <f t="shared" si="4"/>
        <v>-0.29734848484848486</v>
      </c>
    </row>
    <row r="9" spans="1:13" x14ac:dyDescent="0.3">
      <c r="A9" s="75" t="s">
        <v>248</v>
      </c>
      <c r="B9" s="149">
        <v>40</v>
      </c>
      <c r="C9" s="147">
        <v>29</v>
      </c>
      <c r="D9" s="151">
        <f t="shared" si="0"/>
        <v>-0.27500000000000002</v>
      </c>
      <c r="E9" s="147">
        <v>132</v>
      </c>
      <c r="F9" s="147">
        <v>139</v>
      </c>
      <c r="G9" s="150">
        <f t="shared" si="1"/>
        <v>5.3030303030302983E-2</v>
      </c>
      <c r="H9" s="149">
        <v>1972</v>
      </c>
      <c r="I9" s="147">
        <v>1948</v>
      </c>
      <c r="J9" s="151">
        <f t="shared" si="2"/>
        <v>-1.2170385395537497E-2</v>
      </c>
      <c r="K9" s="147">
        <f t="shared" si="3"/>
        <v>2144</v>
      </c>
      <c r="L9" s="147">
        <f t="shared" si="3"/>
        <v>2116</v>
      </c>
      <c r="M9" s="150">
        <f t="shared" si="4"/>
        <v>-1.3059701492537323E-2</v>
      </c>
    </row>
    <row r="10" spans="1:13" x14ac:dyDescent="0.3">
      <c r="A10" s="75" t="s">
        <v>249</v>
      </c>
      <c r="B10" s="149">
        <v>33</v>
      </c>
      <c r="C10" s="147">
        <v>35</v>
      </c>
      <c r="D10" s="151">
        <f t="shared" si="0"/>
        <v>6.0606060606060552E-2</v>
      </c>
      <c r="E10" s="147">
        <v>39</v>
      </c>
      <c r="F10" s="147">
        <v>44</v>
      </c>
      <c r="G10" s="150">
        <f t="shared" si="1"/>
        <v>0.12820512820512819</v>
      </c>
      <c r="H10" s="149">
        <v>178</v>
      </c>
      <c r="I10" s="147">
        <v>145</v>
      </c>
      <c r="J10" s="151">
        <f t="shared" si="2"/>
        <v>-0.1853932584269663</v>
      </c>
      <c r="K10" s="147">
        <f t="shared" si="3"/>
        <v>250</v>
      </c>
      <c r="L10" s="147">
        <f t="shared" si="3"/>
        <v>224</v>
      </c>
      <c r="M10" s="150">
        <f t="shared" si="4"/>
        <v>-0.10399999999999998</v>
      </c>
    </row>
    <row r="11" spans="1:13" x14ac:dyDescent="0.3">
      <c r="A11" s="75" t="s">
        <v>92</v>
      </c>
      <c r="B11" s="149">
        <v>2</v>
      </c>
      <c r="C11" s="147">
        <v>5</v>
      </c>
      <c r="D11" s="151">
        <f t="shared" si="0"/>
        <v>1.5</v>
      </c>
      <c r="E11" s="147">
        <v>11</v>
      </c>
      <c r="F11" s="147">
        <v>27</v>
      </c>
      <c r="G11" s="150">
        <f t="shared" si="1"/>
        <v>1.4545454545454546</v>
      </c>
      <c r="H11" s="149">
        <v>276</v>
      </c>
      <c r="I11" s="147">
        <v>292</v>
      </c>
      <c r="J11" s="151">
        <f t="shared" si="2"/>
        <v>5.7971014492753659E-2</v>
      </c>
      <c r="K11" s="147">
        <f t="shared" si="3"/>
        <v>289</v>
      </c>
      <c r="L11" s="147">
        <f t="shared" si="3"/>
        <v>324</v>
      </c>
      <c r="M11" s="150">
        <f t="shared" si="4"/>
        <v>0.12110726643598624</v>
      </c>
    </row>
    <row r="12" spans="1:13" ht="15" thickBot="1" x14ac:dyDescent="0.35">
      <c r="A12" s="219" t="s">
        <v>0</v>
      </c>
      <c r="B12" s="221">
        <f>SUM(B7:B11)</f>
        <v>403</v>
      </c>
      <c r="C12" s="222">
        <f>SUM(C7:C11)</f>
        <v>357</v>
      </c>
      <c r="D12" s="223">
        <f t="shared" si="0"/>
        <v>-0.11414392059553347</v>
      </c>
      <c r="E12" s="222">
        <f>SUM(E7:E11)</f>
        <v>1515</v>
      </c>
      <c r="F12" s="222">
        <f>SUM(F7:F11)</f>
        <v>1275</v>
      </c>
      <c r="G12" s="224">
        <f t="shared" si="1"/>
        <v>-0.15841584158415845</v>
      </c>
      <c r="H12" s="221">
        <f>SUM(H7:H11)</f>
        <v>28876</v>
      </c>
      <c r="I12" s="222">
        <f>SUM(I7:I11)</f>
        <v>21938</v>
      </c>
      <c r="J12" s="223">
        <f t="shared" si="2"/>
        <v>-0.24026873528189496</v>
      </c>
      <c r="K12" s="222">
        <f>SUM(K7:K11)</f>
        <v>30794</v>
      </c>
      <c r="L12" s="222">
        <f>SUM(L7:L11)</f>
        <v>23570</v>
      </c>
      <c r="M12" s="224">
        <f t="shared" si="4"/>
        <v>-0.23459115412093268</v>
      </c>
    </row>
  </sheetData>
  <sheetProtection algorithmName="SHA-512" hashValue="JxVzGdmqT8/w2VFPxaGBK4ikHXPXAbokFxwhrv4dpkG4m1zN4IVJ63kJCgFu6hIrnzl+XroJOVWDDvHwgmn2Lg==" saltValue="EBHYZ/wDa7N1dtZOkg6NcQ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B23-77CC-4F18-9A50-82853D60236E}">
  <dimension ref="A1:M22"/>
  <sheetViews>
    <sheetView showGridLines="0" workbookViewId="0">
      <selection activeCell="A27" sqref="A27"/>
    </sheetView>
  </sheetViews>
  <sheetFormatPr defaultRowHeight="14.4" x14ac:dyDescent="0.3"/>
  <cols>
    <col min="1" max="1" width="11.77734375" customWidth="1"/>
  </cols>
  <sheetData>
    <row r="1" spans="1:13" x14ac:dyDescent="0.3">
      <c r="A1" s="209" t="s">
        <v>307</v>
      </c>
      <c r="B1" s="110"/>
      <c r="C1" s="110"/>
      <c r="D1" s="110"/>
      <c r="E1" s="110"/>
      <c r="F1" s="110"/>
    </row>
    <row r="3" spans="1:13" ht="15" thickBot="1" x14ac:dyDescent="0.35"/>
    <row r="4" spans="1:13" x14ac:dyDescent="0.3">
      <c r="A4" s="335" t="s">
        <v>140</v>
      </c>
      <c r="B4" s="347" t="s">
        <v>53</v>
      </c>
      <c r="C4" s="347"/>
      <c r="D4" s="347"/>
      <c r="E4" s="347" t="s">
        <v>54</v>
      </c>
      <c r="F4" s="347"/>
      <c r="G4" s="347"/>
      <c r="H4" s="347" t="s">
        <v>55</v>
      </c>
      <c r="I4" s="347"/>
      <c r="J4" s="347"/>
      <c r="K4" s="347" t="s">
        <v>218</v>
      </c>
      <c r="L4" s="347"/>
      <c r="M4" s="336"/>
    </row>
    <row r="5" spans="1:13" x14ac:dyDescent="0.3">
      <c r="A5" s="309"/>
      <c r="B5" s="345">
        <v>2019</v>
      </c>
      <c r="C5" s="346">
        <v>2020</v>
      </c>
      <c r="D5" s="225" t="s">
        <v>136</v>
      </c>
      <c r="E5" s="345">
        <v>2019</v>
      </c>
      <c r="F5" s="346">
        <v>2020</v>
      </c>
      <c r="G5" s="225" t="s">
        <v>136</v>
      </c>
      <c r="H5" s="345">
        <v>2019</v>
      </c>
      <c r="I5" s="346">
        <v>2020</v>
      </c>
      <c r="J5" s="225" t="s">
        <v>136</v>
      </c>
      <c r="K5" s="345">
        <v>2019</v>
      </c>
      <c r="L5" s="346">
        <v>2020</v>
      </c>
      <c r="M5" s="226" t="s">
        <v>136</v>
      </c>
    </row>
    <row r="6" spans="1:13" ht="15" thickBot="1" x14ac:dyDescent="0.35">
      <c r="A6" s="314"/>
      <c r="B6" s="339"/>
      <c r="C6" s="340"/>
      <c r="D6" s="217" t="s">
        <v>137</v>
      </c>
      <c r="E6" s="339"/>
      <c r="F6" s="340"/>
      <c r="G6" s="217" t="s">
        <v>137</v>
      </c>
      <c r="H6" s="339"/>
      <c r="I6" s="340"/>
      <c r="J6" s="217" t="s">
        <v>137</v>
      </c>
      <c r="K6" s="339"/>
      <c r="L6" s="340"/>
      <c r="M6" s="218" t="s">
        <v>137</v>
      </c>
    </row>
    <row r="7" spans="1:13" x14ac:dyDescent="0.3">
      <c r="A7" s="75" t="s">
        <v>141</v>
      </c>
      <c r="B7" s="40">
        <v>1</v>
      </c>
      <c r="C7" s="36">
        <v>2</v>
      </c>
      <c r="D7" s="41">
        <f>(C7/B7)-1</f>
        <v>1</v>
      </c>
      <c r="E7" s="40">
        <v>9</v>
      </c>
      <c r="F7" s="36">
        <v>15</v>
      </c>
      <c r="G7" s="41">
        <f>(F7/E7)-1</f>
        <v>0.66666666666666674</v>
      </c>
      <c r="H7" s="40">
        <v>144</v>
      </c>
      <c r="I7" s="36">
        <v>139</v>
      </c>
      <c r="J7" s="41">
        <f>(I7/H7)-1</f>
        <v>-3.472222222222221E-2</v>
      </c>
      <c r="K7" s="40">
        <f>B7+E7+H7</f>
        <v>154</v>
      </c>
      <c r="L7" s="36">
        <f>C7+F7+I7</f>
        <v>156</v>
      </c>
      <c r="M7" s="32">
        <f>(L7/K7)-1</f>
        <v>1.298701298701288E-2</v>
      </c>
    </row>
    <row r="8" spans="1:13" x14ac:dyDescent="0.3">
      <c r="A8" s="75" t="s">
        <v>142</v>
      </c>
      <c r="B8" s="40">
        <v>13</v>
      </c>
      <c r="C8" s="36">
        <v>12</v>
      </c>
      <c r="D8" s="41">
        <f t="shared" ref="D8:D21" si="0">(C8/B8)-1</f>
        <v>-7.6923076923076872E-2</v>
      </c>
      <c r="E8" s="40">
        <v>66</v>
      </c>
      <c r="F8" s="36">
        <v>64</v>
      </c>
      <c r="G8" s="41">
        <f t="shared" ref="G8:G21" si="1">(F8/E8)-1</f>
        <v>-3.0303030303030276E-2</v>
      </c>
      <c r="H8" s="40">
        <v>1759</v>
      </c>
      <c r="I8" s="36">
        <v>1436</v>
      </c>
      <c r="J8" s="41">
        <f t="shared" ref="J8:J21" si="2">(I8/H8)-1</f>
        <v>-0.18362706083001701</v>
      </c>
      <c r="K8" s="40">
        <f>B8+E8+H8</f>
        <v>1838</v>
      </c>
      <c r="L8" s="36">
        <f t="shared" ref="L8:L21" si="3">C8+F8+I8</f>
        <v>1512</v>
      </c>
      <c r="M8" s="32">
        <f t="shared" ref="M8:M21" si="4">(L8/K8)-1</f>
        <v>-0.17736670293797607</v>
      </c>
    </row>
    <row r="9" spans="1:13" x14ac:dyDescent="0.3">
      <c r="A9" s="75" t="s">
        <v>143</v>
      </c>
      <c r="B9" s="40">
        <v>40</v>
      </c>
      <c r="C9" s="36">
        <v>22</v>
      </c>
      <c r="D9" s="41">
        <f t="shared" si="0"/>
        <v>-0.44999999999999996</v>
      </c>
      <c r="E9" s="40">
        <v>138</v>
      </c>
      <c r="F9" s="36">
        <v>148</v>
      </c>
      <c r="G9" s="41">
        <f t="shared" si="1"/>
        <v>7.2463768115942129E-2</v>
      </c>
      <c r="H9" s="40">
        <v>3459</v>
      </c>
      <c r="I9" s="36">
        <v>2672</v>
      </c>
      <c r="J9" s="41">
        <f t="shared" si="2"/>
        <v>-0.22752240531945644</v>
      </c>
      <c r="K9" s="40">
        <f t="shared" ref="K9:K21" si="5">B9+E9+H9</f>
        <v>3637</v>
      </c>
      <c r="L9" s="36">
        <f t="shared" si="3"/>
        <v>2842</v>
      </c>
      <c r="M9" s="32">
        <f t="shared" si="4"/>
        <v>-0.21858674731921912</v>
      </c>
    </row>
    <row r="10" spans="1:13" x14ac:dyDescent="0.3">
      <c r="A10" s="75" t="s">
        <v>144</v>
      </c>
      <c r="B10" s="40">
        <v>35</v>
      </c>
      <c r="C10" s="36">
        <v>37</v>
      </c>
      <c r="D10" s="41">
        <f t="shared" si="0"/>
        <v>5.7142857142857162E-2</v>
      </c>
      <c r="E10" s="40">
        <v>169</v>
      </c>
      <c r="F10" s="36">
        <v>140</v>
      </c>
      <c r="G10" s="41">
        <f t="shared" si="1"/>
        <v>-0.17159763313609466</v>
      </c>
      <c r="H10" s="40">
        <v>3073</v>
      </c>
      <c r="I10" s="36">
        <v>2451</v>
      </c>
      <c r="J10" s="41">
        <f t="shared" si="2"/>
        <v>-0.20240807028961927</v>
      </c>
      <c r="K10" s="40">
        <f t="shared" si="5"/>
        <v>3277</v>
      </c>
      <c r="L10" s="36">
        <f t="shared" si="3"/>
        <v>2628</v>
      </c>
      <c r="M10" s="32">
        <f t="shared" si="4"/>
        <v>-0.19804699420201399</v>
      </c>
    </row>
    <row r="11" spans="1:13" x14ac:dyDescent="0.3">
      <c r="A11" s="75" t="s">
        <v>145</v>
      </c>
      <c r="B11" s="40">
        <v>30</v>
      </c>
      <c r="C11" s="36">
        <v>28</v>
      </c>
      <c r="D11" s="41">
        <f t="shared" si="0"/>
        <v>-6.6666666666666652E-2</v>
      </c>
      <c r="E11" s="40">
        <v>155</v>
      </c>
      <c r="F11" s="36">
        <v>110</v>
      </c>
      <c r="G11" s="41">
        <f t="shared" si="1"/>
        <v>-0.29032258064516125</v>
      </c>
      <c r="H11" s="40">
        <v>2789</v>
      </c>
      <c r="I11" s="36">
        <v>2039</v>
      </c>
      <c r="J11" s="41">
        <f t="shared" si="2"/>
        <v>-0.26891358910003582</v>
      </c>
      <c r="K11" s="40">
        <f t="shared" si="5"/>
        <v>2974</v>
      </c>
      <c r="L11" s="36">
        <f t="shared" si="3"/>
        <v>2177</v>
      </c>
      <c r="M11" s="32">
        <f t="shared" si="4"/>
        <v>-0.26798924008069935</v>
      </c>
    </row>
    <row r="12" spans="1:13" x14ac:dyDescent="0.3">
      <c r="A12" s="75" t="s">
        <v>146</v>
      </c>
      <c r="B12" s="40">
        <v>41</v>
      </c>
      <c r="C12" s="36">
        <v>29</v>
      </c>
      <c r="D12" s="41">
        <f t="shared" si="0"/>
        <v>-0.29268292682926833</v>
      </c>
      <c r="E12" s="40">
        <v>163</v>
      </c>
      <c r="F12" s="36">
        <v>128</v>
      </c>
      <c r="G12" s="41">
        <f t="shared" si="1"/>
        <v>-0.21472392638036808</v>
      </c>
      <c r="H12" s="40">
        <v>2662</v>
      </c>
      <c r="I12" s="36">
        <v>1940</v>
      </c>
      <c r="J12" s="41">
        <f t="shared" si="2"/>
        <v>-0.27122464312546957</v>
      </c>
      <c r="K12" s="40">
        <f t="shared" si="5"/>
        <v>2866</v>
      </c>
      <c r="L12" s="36">
        <f t="shared" si="3"/>
        <v>2097</v>
      </c>
      <c r="M12" s="32">
        <f t="shared" si="4"/>
        <v>-0.26831821353803209</v>
      </c>
    </row>
    <row r="13" spans="1:13" x14ac:dyDescent="0.3">
      <c r="A13" s="75" t="s">
        <v>147</v>
      </c>
      <c r="B13" s="40">
        <v>37</v>
      </c>
      <c r="C13" s="36">
        <v>32</v>
      </c>
      <c r="D13" s="41">
        <f t="shared" si="0"/>
        <v>-0.13513513513513509</v>
      </c>
      <c r="E13" s="40">
        <v>160</v>
      </c>
      <c r="F13" s="36">
        <v>133</v>
      </c>
      <c r="G13" s="41">
        <f t="shared" si="1"/>
        <v>-0.16874999999999996</v>
      </c>
      <c r="H13" s="40">
        <v>2843</v>
      </c>
      <c r="I13" s="36">
        <v>2139</v>
      </c>
      <c r="J13" s="41">
        <f t="shared" si="2"/>
        <v>-0.24762574744987687</v>
      </c>
      <c r="K13" s="40">
        <f t="shared" si="5"/>
        <v>3040</v>
      </c>
      <c r="L13" s="36">
        <f t="shared" si="3"/>
        <v>2304</v>
      </c>
      <c r="M13" s="32">
        <f t="shared" si="4"/>
        <v>-0.24210526315789471</v>
      </c>
    </row>
    <row r="14" spans="1:13" x14ac:dyDescent="0.3">
      <c r="A14" s="75" t="s">
        <v>148</v>
      </c>
      <c r="B14" s="40">
        <v>37</v>
      </c>
      <c r="C14" s="36">
        <v>35</v>
      </c>
      <c r="D14" s="41">
        <f t="shared" si="0"/>
        <v>-5.4054054054054057E-2</v>
      </c>
      <c r="E14" s="40">
        <v>122</v>
      </c>
      <c r="F14" s="36">
        <v>116</v>
      </c>
      <c r="G14" s="41">
        <f t="shared" si="1"/>
        <v>-4.9180327868852514E-2</v>
      </c>
      <c r="H14" s="40">
        <v>2612</v>
      </c>
      <c r="I14" s="36">
        <v>2088</v>
      </c>
      <c r="J14" s="41">
        <f t="shared" si="2"/>
        <v>-0.20061255742725881</v>
      </c>
      <c r="K14" s="40">
        <f t="shared" si="5"/>
        <v>2771</v>
      </c>
      <c r="L14" s="36">
        <f t="shared" si="3"/>
        <v>2239</v>
      </c>
      <c r="M14" s="32">
        <f t="shared" si="4"/>
        <v>-0.19198845182244673</v>
      </c>
    </row>
    <row r="15" spans="1:13" x14ac:dyDescent="0.3">
      <c r="A15" s="75" t="s">
        <v>149</v>
      </c>
      <c r="B15" s="40">
        <v>26</v>
      </c>
      <c r="C15" s="36">
        <v>23</v>
      </c>
      <c r="D15" s="41">
        <f t="shared" si="0"/>
        <v>-0.11538461538461542</v>
      </c>
      <c r="E15" s="40">
        <v>109</v>
      </c>
      <c r="F15" s="36">
        <v>98</v>
      </c>
      <c r="G15" s="41">
        <f t="shared" si="1"/>
        <v>-0.1009174311926605</v>
      </c>
      <c r="H15" s="40">
        <v>2234</v>
      </c>
      <c r="I15" s="36">
        <v>1675</v>
      </c>
      <c r="J15" s="41">
        <f t="shared" si="2"/>
        <v>-0.25022381378692926</v>
      </c>
      <c r="K15" s="40">
        <f t="shared" si="5"/>
        <v>2369</v>
      </c>
      <c r="L15" s="36">
        <f t="shared" si="3"/>
        <v>1796</v>
      </c>
      <c r="M15" s="32">
        <f t="shared" si="4"/>
        <v>-0.24187420852680452</v>
      </c>
    </row>
    <row r="16" spans="1:13" x14ac:dyDescent="0.3">
      <c r="A16" s="75" t="s">
        <v>150</v>
      </c>
      <c r="B16" s="40">
        <v>20</v>
      </c>
      <c r="C16" s="36">
        <v>25</v>
      </c>
      <c r="D16" s="41">
        <f t="shared" si="0"/>
        <v>0.25</v>
      </c>
      <c r="E16" s="40">
        <v>99</v>
      </c>
      <c r="F16" s="36">
        <v>86</v>
      </c>
      <c r="G16" s="41">
        <f t="shared" si="1"/>
        <v>-0.13131313131313127</v>
      </c>
      <c r="H16" s="40">
        <v>2021</v>
      </c>
      <c r="I16" s="36">
        <v>1515</v>
      </c>
      <c r="J16" s="41">
        <f t="shared" si="2"/>
        <v>-0.25037110341415136</v>
      </c>
      <c r="K16" s="40">
        <f t="shared" si="5"/>
        <v>2140</v>
      </c>
      <c r="L16" s="36">
        <f t="shared" si="3"/>
        <v>1626</v>
      </c>
      <c r="M16" s="32">
        <f>(L16/K16)-1</f>
        <v>-0.24018691588785046</v>
      </c>
    </row>
    <row r="17" spans="1:13" x14ac:dyDescent="0.3">
      <c r="A17" s="75" t="s">
        <v>151</v>
      </c>
      <c r="B17" s="40">
        <v>21</v>
      </c>
      <c r="C17" s="36">
        <v>36</v>
      </c>
      <c r="D17" s="41">
        <f t="shared" si="0"/>
        <v>0.71428571428571419</v>
      </c>
      <c r="E17" s="40">
        <v>95</v>
      </c>
      <c r="F17" s="36">
        <v>70</v>
      </c>
      <c r="G17" s="41">
        <f t="shared" si="1"/>
        <v>-0.26315789473684215</v>
      </c>
      <c r="H17" s="40">
        <v>1564</v>
      </c>
      <c r="I17" s="36">
        <v>1182</v>
      </c>
      <c r="J17" s="41">
        <f t="shared" si="2"/>
        <v>-0.24424552429667523</v>
      </c>
      <c r="K17" s="40">
        <f t="shared" si="5"/>
        <v>1680</v>
      </c>
      <c r="L17" s="36">
        <f t="shared" si="3"/>
        <v>1288</v>
      </c>
      <c r="M17" s="32">
        <f t="shared" si="4"/>
        <v>-0.23333333333333328</v>
      </c>
    </row>
    <row r="18" spans="1:13" x14ac:dyDescent="0.3">
      <c r="A18" s="75" t="s">
        <v>152</v>
      </c>
      <c r="B18" s="40">
        <v>28</v>
      </c>
      <c r="C18" s="36">
        <v>20</v>
      </c>
      <c r="D18" s="41">
        <f t="shared" si="0"/>
        <v>-0.2857142857142857</v>
      </c>
      <c r="E18" s="40">
        <v>73</v>
      </c>
      <c r="F18" s="36">
        <v>54</v>
      </c>
      <c r="G18" s="41">
        <f t="shared" si="1"/>
        <v>-0.26027397260273977</v>
      </c>
      <c r="H18" s="40">
        <v>1163</v>
      </c>
      <c r="I18" s="36">
        <v>888</v>
      </c>
      <c r="J18" s="41">
        <f t="shared" si="2"/>
        <v>-0.23645743766122096</v>
      </c>
      <c r="K18" s="40">
        <f t="shared" si="5"/>
        <v>1264</v>
      </c>
      <c r="L18" s="36">
        <f t="shared" si="3"/>
        <v>962</v>
      </c>
      <c r="M18" s="32">
        <f t="shared" si="4"/>
        <v>-0.23892405063291144</v>
      </c>
    </row>
    <row r="19" spans="1:13" x14ac:dyDescent="0.3">
      <c r="A19" s="75" t="s">
        <v>153</v>
      </c>
      <c r="B19" s="40">
        <v>28</v>
      </c>
      <c r="C19" s="36">
        <v>17</v>
      </c>
      <c r="D19" s="41">
        <f t="shared" si="0"/>
        <v>-0.3928571428571429</v>
      </c>
      <c r="E19" s="40">
        <v>54</v>
      </c>
      <c r="F19" s="36">
        <v>42</v>
      </c>
      <c r="G19" s="41">
        <f t="shared" si="1"/>
        <v>-0.22222222222222221</v>
      </c>
      <c r="H19" s="40">
        <v>990</v>
      </c>
      <c r="I19" s="36">
        <v>682</v>
      </c>
      <c r="J19" s="41">
        <f t="shared" si="2"/>
        <v>-0.31111111111111112</v>
      </c>
      <c r="K19" s="40">
        <f t="shared" si="5"/>
        <v>1072</v>
      </c>
      <c r="L19" s="36">
        <f t="shared" si="3"/>
        <v>741</v>
      </c>
      <c r="M19" s="32">
        <f t="shared" si="4"/>
        <v>-0.30876865671641796</v>
      </c>
    </row>
    <row r="20" spans="1:13" x14ac:dyDescent="0.3">
      <c r="A20" s="75" t="s">
        <v>154</v>
      </c>
      <c r="B20" s="197">
        <v>45</v>
      </c>
      <c r="C20" s="196">
        <v>38</v>
      </c>
      <c r="D20" s="41">
        <f t="shared" si="0"/>
        <v>-0.15555555555555556</v>
      </c>
      <c r="E20" s="197">
        <v>97</v>
      </c>
      <c r="F20" s="196">
        <v>71</v>
      </c>
      <c r="G20" s="41">
        <f t="shared" si="1"/>
        <v>-0.26804123711340211</v>
      </c>
      <c r="H20" s="197">
        <v>1523</v>
      </c>
      <c r="I20" s="196">
        <v>1086</v>
      </c>
      <c r="J20" s="41">
        <f t="shared" si="2"/>
        <v>-0.28693368351936965</v>
      </c>
      <c r="K20" s="40">
        <f t="shared" si="5"/>
        <v>1665</v>
      </c>
      <c r="L20" s="36">
        <f t="shared" si="3"/>
        <v>1195</v>
      </c>
      <c r="M20" s="32">
        <f t="shared" si="4"/>
        <v>-0.28228228228228225</v>
      </c>
    </row>
    <row r="21" spans="1:13" x14ac:dyDescent="0.3">
      <c r="A21" s="75" t="s">
        <v>92</v>
      </c>
      <c r="B21" s="197">
        <v>1</v>
      </c>
      <c r="C21" s="196">
        <v>1</v>
      </c>
      <c r="D21" s="41">
        <f t="shared" si="0"/>
        <v>0</v>
      </c>
      <c r="E21" s="197">
        <v>6</v>
      </c>
      <c r="F21" s="196">
        <v>0</v>
      </c>
      <c r="G21" s="41">
        <f t="shared" si="1"/>
        <v>-1</v>
      </c>
      <c r="H21" s="197">
        <v>40</v>
      </c>
      <c r="I21" s="196">
        <v>6</v>
      </c>
      <c r="J21" s="41">
        <f t="shared" si="2"/>
        <v>-0.85</v>
      </c>
      <c r="K21" s="40">
        <f t="shared" si="5"/>
        <v>47</v>
      </c>
      <c r="L21" s="36">
        <f t="shared" si="3"/>
        <v>7</v>
      </c>
      <c r="M21" s="32">
        <f t="shared" si="4"/>
        <v>-0.85106382978723405</v>
      </c>
    </row>
    <row r="22" spans="1:13" ht="15" thickBot="1" x14ac:dyDescent="0.35">
      <c r="A22" s="219" t="s">
        <v>0</v>
      </c>
      <c r="B22" s="68">
        <f>SUM(B7:B21)</f>
        <v>403</v>
      </c>
      <c r="C22" s="67">
        <f>SUM(C7:C21)</f>
        <v>357</v>
      </c>
      <c r="D22" s="174">
        <f>(C22/B22)-1</f>
        <v>-0.11414392059553347</v>
      </c>
      <c r="E22" s="68">
        <f>SUM(E7:E21)</f>
        <v>1515</v>
      </c>
      <c r="F22" s="67">
        <f>SUM(F7:F21)</f>
        <v>1275</v>
      </c>
      <c r="G22" s="174">
        <f>(F22/E22)-1</f>
        <v>-0.15841584158415845</v>
      </c>
      <c r="H22" s="68">
        <f>SUM(H7:H21)</f>
        <v>28876</v>
      </c>
      <c r="I22" s="67">
        <f>SUM(I7:I21)</f>
        <v>21938</v>
      </c>
      <c r="J22" s="174">
        <f>(I22/H22)-1</f>
        <v>-0.24026873528189496</v>
      </c>
      <c r="K22" s="68">
        <f>B22+E22+H22</f>
        <v>30794</v>
      </c>
      <c r="L22" s="67">
        <f>SUM(L7:L21)</f>
        <v>23570</v>
      </c>
      <c r="M22" s="99">
        <f>(L22/K22)-1</f>
        <v>-0.23459115412093268</v>
      </c>
    </row>
  </sheetData>
  <sheetProtection algorithmName="SHA-512" hashValue="NIppPvn8hJn4TDnDvCCV8COqhEC8jTOr0xCmyE+yMxG7czsehCdO2iWV9nhNCggIUshT8124nMQc8Z+ZXG/r7g==" saltValue="A9osG2n6PlQKiB30w6ZwVw==" spinCount="100000" sheet="1" objects="1" scenarios="1" selectLockedCells="1" selectUnlockedCells="1"/>
  <mergeCells count="13">
    <mergeCell ref="H5:H6"/>
    <mergeCell ref="I5:I6"/>
    <mergeCell ref="K5:K6"/>
    <mergeCell ref="L5:L6"/>
    <mergeCell ref="A4:A6"/>
    <mergeCell ref="B4:D4"/>
    <mergeCell ref="E4:G4"/>
    <mergeCell ref="H4:J4"/>
    <mergeCell ref="K4:M4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0647-F7A5-4863-BDE3-79008DEC30FE}">
  <dimension ref="A1:M10"/>
  <sheetViews>
    <sheetView showGridLines="0" showRuler="0" zoomScaleNormal="100" zoomScaleSheetLayoutView="100" workbookViewId="0">
      <selection activeCell="A16" sqref="A16"/>
    </sheetView>
  </sheetViews>
  <sheetFormatPr defaultColWidth="7.77734375" defaultRowHeight="13.2" x14ac:dyDescent="0.25"/>
  <cols>
    <col min="1" max="1" width="15.21875" style="3" customWidth="1"/>
    <col min="2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3">
      <c r="A1" s="208" t="s">
        <v>256</v>
      </c>
      <c r="B1" s="104"/>
      <c r="C1" s="104"/>
      <c r="D1" s="104"/>
      <c r="E1" s="104"/>
      <c r="F1" s="104"/>
      <c r="G1" s="10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thickBot="1" x14ac:dyDescent="0.3">
      <c r="A4" s="273" t="s">
        <v>93</v>
      </c>
      <c r="B4" s="275" t="s">
        <v>52</v>
      </c>
      <c r="C4" s="272"/>
      <c r="D4" s="276"/>
      <c r="E4" s="277" t="s">
        <v>53</v>
      </c>
      <c r="F4" s="277"/>
      <c r="G4" s="277"/>
      <c r="H4" s="277" t="s">
        <v>54</v>
      </c>
      <c r="I4" s="277"/>
      <c r="J4" s="277"/>
      <c r="K4" s="272" t="s">
        <v>55</v>
      </c>
      <c r="L4" s="272"/>
      <c r="M4" s="272"/>
    </row>
    <row r="5" spans="1:13" ht="20.55" customHeight="1" thickBot="1" x14ac:dyDescent="0.3">
      <c r="A5" s="274"/>
      <c r="B5" s="24">
        <v>2019</v>
      </c>
      <c r="C5" s="18">
        <v>2020</v>
      </c>
      <c r="D5" s="21" t="s">
        <v>56</v>
      </c>
      <c r="E5" s="24">
        <v>2019</v>
      </c>
      <c r="F5" s="18">
        <v>2020</v>
      </c>
      <c r="G5" s="21" t="s">
        <v>56</v>
      </c>
      <c r="H5" s="24">
        <v>2019</v>
      </c>
      <c r="I5" s="18">
        <v>2020</v>
      </c>
      <c r="J5" s="21" t="s">
        <v>56</v>
      </c>
      <c r="K5" s="18">
        <v>2019</v>
      </c>
      <c r="L5" s="18">
        <v>2020</v>
      </c>
      <c r="M5" s="20" t="s">
        <v>56</v>
      </c>
    </row>
    <row r="6" spans="1:13" ht="12" customHeight="1" thickTop="1" x14ac:dyDescent="0.25">
      <c r="A6" s="22" t="s">
        <v>94</v>
      </c>
      <c r="B6" s="12">
        <v>26208</v>
      </c>
      <c r="C6" s="13">
        <v>19706</v>
      </c>
      <c r="D6" s="25">
        <v>-0.2480921855921856</v>
      </c>
      <c r="E6" s="12">
        <v>406</v>
      </c>
      <c r="F6" s="13">
        <v>328</v>
      </c>
      <c r="G6" s="25">
        <v>-0.19211822660098521</v>
      </c>
      <c r="H6" s="12">
        <v>1434</v>
      </c>
      <c r="I6" s="13">
        <v>1176</v>
      </c>
      <c r="J6" s="25">
        <v>-0.17991631799163177</v>
      </c>
      <c r="K6" s="13">
        <v>31690</v>
      </c>
      <c r="L6" s="13">
        <v>22737</v>
      </c>
      <c r="M6" s="14">
        <v>-0.28251814452508672</v>
      </c>
    </row>
    <row r="7" spans="1:13" ht="12" customHeight="1" x14ac:dyDescent="0.25">
      <c r="A7" s="22" t="s">
        <v>95</v>
      </c>
      <c r="B7" s="12">
        <v>9463</v>
      </c>
      <c r="C7" s="13">
        <v>6904</v>
      </c>
      <c r="D7" s="25">
        <v>-0.27042164218535347</v>
      </c>
      <c r="E7" s="12">
        <v>256</v>
      </c>
      <c r="F7" s="13">
        <v>183</v>
      </c>
      <c r="G7" s="25">
        <v>-0.28515625</v>
      </c>
      <c r="H7" s="12">
        <v>843</v>
      </c>
      <c r="I7" s="13">
        <v>609</v>
      </c>
      <c r="J7" s="25">
        <v>-0.27758007117437722</v>
      </c>
      <c r="K7" s="13">
        <v>11350</v>
      </c>
      <c r="L7" s="13">
        <v>8056</v>
      </c>
      <c r="M7" s="14">
        <v>-0.29022026431718062</v>
      </c>
    </row>
    <row r="8" spans="1:13" ht="13.95" customHeight="1" x14ac:dyDescent="0.25">
      <c r="A8" s="22" t="s">
        <v>288</v>
      </c>
      <c r="B8" s="12">
        <v>1559</v>
      </c>
      <c r="C8" s="13">
        <v>1110</v>
      </c>
      <c r="D8" s="25">
        <v>-0.28800513149454776</v>
      </c>
      <c r="E8" s="12">
        <v>26</v>
      </c>
      <c r="F8" s="13">
        <v>25</v>
      </c>
      <c r="G8" s="25">
        <v>-3.8461538461538436E-2</v>
      </c>
      <c r="H8" s="12">
        <v>105</v>
      </c>
      <c r="I8" s="13">
        <v>92</v>
      </c>
      <c r="J8" s="25">
        <v>-0.12380952380952381</v>
      </c>
      <c r="K8" s="13">
        <v>1867</v>
      </c>
      <c r="L8" s="13">
        <v>1259</v>
      </c>
      <c r="M8" s="14">
        <v>-0.32565613283342265</v>
      </c>
    </row>
    <row r="9" spans="1:13" ht="12" customHeight="1" x14ac:dyDescent="0.25">
      <c r="A9" s="22" t="s">
        <v>92</v>
      </c>
      <c r="B9" s="12">
        <v>21</v>
      </c>
      <c r="C9" s="13">
        <v>5</v>
      </c>
      <c r="D9" s="25">
        <v>-0.76190476190476186</v>
      </c>
      <c r="E9" s="12">
        <v>0</v>
      </c>
      <c r="F9" s="13">
        <v>0</v>
      </c>
      <c r="G9" s="53" t="s">
        <v>83</v>
      </c>
      <c r="H9" s="12">
        <v>1</v>
      </c>
      <c r="I9" s="13">
        <v>0</v>
      </c>
      <c r="J9" s="25">
        <v>-1</v>
      </c>
      <c r="K9" s="13">
        <v>27</v>
      </c>
      <c r="L9" s="13">
        <v>6</v>
      </c>
      <c r="M9" s="14">
        <v>-0.77777777777777779</v>
      </c>
    </row>
    <row r="10" spans="1:13" ht="12" customHeight="1" thickBot="1" x14ac:dyDescent="0.3">
      <c r="A10" s="23" t="s">
        <v>0</v>
      </c>
      <c r="B10" s="15">
        <v>37251</v>
      </c>
      <c r="C10" s="16">
        <v>27725</v>
      </c>
      <c r="D10" s="26">
        <v>-0.25572467853212</v>
      </c>
      <c r="E10" s="15">
        <v>688</v>
      </c>
      <c r="F10" s="16">
        <v>536</v>
      </c>
      <c r="G10" s="29">
        <v>-0.22093023255813948</v>
      </c>
      <c r="H10" s="15">
        <v>2383</v>
      </c>
      <c r="I10" s="16">
        <v>1877</v>
      </c>
      <c r="J10" s="26">
        <v>-0.21233738984473349</v>
      </c>
      <c r="K10" s="16">
        <v>44934</v>
      </c>
      <c r="L10" s="16">
        <v>32058</v>
      </c>
      <c r="M10" s="17">
        <v>-0.28655361196421414</v>
      </c>
    </row>
  </sheetData>
  <sheetProtection algorithmName="SHA-512" hashValue="T6l9lbu3IWdwVt4K7rN33vxy6dB36inFBXgAyWz/0u7MT7YTS8nszLWNjMbtZN1QXtkWaQr53iSymHlpNQH4Mg==" saltValue="WewpLDvpo3128OcXvyFtgA==" spinCount="100000" sheet="1" objects="1" scenario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FC74-B4CF-4906-9792-67C1EE92A1BF}">
  <dimension ref="A1:M9"/>
  <sheetViews>
    <sheetView showGridLines="0" showRuler="0" zoomScaleNormal="100" zoomScaleSheetLayoutView="100" workbookViewId="0">
      <selection activeCell="M11" sqref="M11"/>
    </sheetView>
  </sheetViews>
  <sheetFormatPr defaultColWidth="7.77734375" defaultRowHeight="13.2" x14ac:dyDescent="0.25"/>
  <cols>
    <col min="1" max="1" width="14.77734375" style="3" customWidth="1"/>
    <col min="2" max="5" width="9.77734375" style="3" customWidth="1"/>
    <col min="6" max="6" width="10" style="3" customWidth="1"/>
    <col min="7" max="13" width="9.77734375" style="3" customWidth="1"/>
    <col min="14" max="16" width="7.21875" style="3" customWidth="1"/>
    <col min="17" max="16384" width="7.77734375" style="3"/>
  </cols>
  <sheetData>
    <row r="1" spans="1:13" ht="19.2" customHeight="1" x14ac:dyDescent="0.3">
      <c r="A1" s="208" t="s">
        <v>255</v>
      </c>
      <c r="B1" s="104"/>
      <c r="C1" s="104"/>
      <c r="D1" s="104"/>
      <c r="E1" s="104"/>
      <c r="F1" s="104"/>
      <c r="G1" s="106"/>
    </row>
    <row r="2" spans="1:13" ht="10.050000000000001" customHeight="1" x14ac:dyDescent="0.25">
      <c r="B2" s="4"/>
      <c r="C2" s="4"/>
      <c r="D2" s="4"/>
      <c r="E2" s="4"/>
      <c r="F2" s="4"/>
    </row>
    <row r="3" spans="1:13" ht="15" customHeight="1" thickBot="1" x14ac:dyDescent="0.3">
      <c r="A3" s="27"/>
      <c r="B3" s="4"/>
      <c r="C3" s="4"/>
      <c r="D3" s="4"/>
      <c r="E3" s="4"/>
      <c r="F3" s="4"/>
    </row>
    <row r="4" spans="1:13" ht="19.95" customHeight="1" x14ac:dyDescent="0.25">
      <c r="A4" s="273" t="s">
        <v>82</v>
      </c>
      <c r="B4" s="280" t="s">
        <v>52</v>
      </c>
      <c r="C4" s="278"/>
      <c r="D4" s="281"/>
      <c r="E4" s="282" t="s">
        <v>53</v>
      </c>
      <c r="F4" s="282"/>
      <c r="G4" s="282"/>
      <c r="H4" s="282" t="s">
        <v>54</v>
      </c>
      <c r="I4" s="282"/>
      <c r="J4" s="282"/>
      <c r="K4" s="278" t="s">
        <v>55</v>
      </c>
      <c r="L4" s="278"/>
      <c r="M4" s="278"/>
    </row>
    <row r="5" spans="1:13" ht="20.55" customHeight="1" thickBot="1" x14ac:dyDescent="0.3">
      <c r="A5" s="279"/>
      <c r="B5" s="215">
        <v>2019</v>
      </c>
      <c r="C5" s="216">
        <v>2020</v>
      </c>
      <c r="D5" s="242" t="s">
        <v>56</v>
      </c>
      <c r="E5" s="215">
        <v>2019</v>
      </c>
      <c r="F5" s="216">
        <v>2020</v>
      </c>
      <c r="G5" s="242" t="s">
        <v>56</v>
      </c>
      <c r="H5" s="215">
        <v>2019</v>
      </c>
      <c r="I5" s="216">
        <v>2020</v>
      </c>
      <c r="J5" s="242" t="s">
        <v>56</v>
      </c>
      <c r="K5" s="216">
        <v>2019</v>
      </c>
      <c r="L5" s="216">
        <v>2020</v>
      </c>
      <c r="M5" s="249" t="s">
        <v>56</v>
      </c>
    </row>
    <row r="6" spans="1:13" ht="12" customHeight="1" x14ac:dyDescent="0.25">
      <c r="A6" s="22" t="s">
        <v>76</v>
      </c>
      <c r="B6" s="12">
        <v>5565</v>
      </c>
      <c r="C6" s="13">
        <v>3676</v>
      </c>
      <c r="D6" s="25">
        <v>-0.33944294699011679</v>
      </c>
      <c r="E6" s="12">
        <v>134</v>
      </c>
      <c r="F6" s="13">
        <v>95</v>
      </c>
      <c r="G6" s="25">
        <v>-0.29104477611940294</v>
      </c>
      <c r="H6" s="12">
        <v>427</v>
      </c>
      <c r="I6" s="13">
        <v>292</v>
      </c>
      <c r="J6" s="25">
        <v>-0.31615925058548011</v>
      </c>
      <c r="K6" s="13">
        <v>5513</v>
      </c>
      <c r="L6" s="13">
        <v>3570</v>
      </c>
      <c r="M6" s="14">
        <v>-0.35243968801015779</v>
      </c>
    </row>
    <row r="7" spans="1:13" ht="12" customHeight="1" x14ac:dyDescent="0.25">
      <c r="A7" s="22" t="s">
        <v>77</v>
      </c>
      <c r="B7" s="12">
        <v>19518</v>
      </c>
      <c r="C7" s="13">
        <v>14118</v>
      </c>
      <c r="D7" s="25">
        <v>-0.2766676913618199</v>
      </c>
      <c r="E7" s="12">
        <v>265</v>
      </c>
      <c r="F7" s="13">
        <v>210</v>
      </c>
      <c r="G7" s="25">
        <v>-0.20754716981132071</v>
      </c>
      <c r="H7" s="12">
        <v>1012</v>
      </c>
      <c r="I7" s="13">
        <v>813</v>
      </c>
      <c r="J7" s="25">
        <v>-0.19664031620553357</v>
      </c>
      <c r="K7" s="13">
        <v>25880</v>
      </c>
      <c r="L7" s="13">
        <v>17827</v>
      </c>
      <c r="M7" s="14">
        <v>-0.31116692426584236</v>
      </c>
    </row>
    <row r="8" spans="1:13" ht="12" customHeight="1" x14ac:dyDescent="0.25">
      <c r="A8" s="22" t="s">
        <v>78</v>
      </c>
      <c r="B8" s="12">
        <v>12168</v>
      </c>
      <c r="C8" s="13">
        <v>9931</v>
      </c>
      <c r="D8" s="25">
        <v>-0.18384286653517423</v>
      </c>
      <c r="E8" s="12">
        <v>289</v>
      </c>
      <c r="F8" s="13">
        <v>231</v>
      </c>
      <c r="G8" s="25">
        <v>-0.20069204152249132</v>
      </c>
      <c r="H8" s="12">
        <v>944</v>
      </c>
      <c r="I8" s="13">
        <v>772</v>
      </c>
      <c r="J8" s="25">
        <v>-0.18220338983050843</v>
      </c>
      <c r="K8" s="13">
        <v>13541</v>
      </c>
      <c r="L8" s="13">
        <v>10661</v>
      </c>
      <c r="M8" s="14">
        <v>-0.21268739384092761</v>
      </c>
    </row>
    <row r="9" spans="1:13" ht="12" customHeight="1" thickBot="1" x14ac:dyDescent="0.3">
      <c r="A9" s="23" t="s">
        <v>0</v>
      </c>
      <c r="B9" s="15">
        <v>37251</v>
      </c>
      <c r="C9" s="16">
        <v>27725</v>
      </c>
      <c r="D9" s="26">
        <v>-0.25572467853212</v>
      </c>
      <c r="E9" s="15">
        <v>688</v>
      </c>
      <c r="F9" s="16">
        <v>536</v>
      </c>
      <c r="G9" s="29">
        <v>-0.221</v>
      </c>
      <c r="H9" s="15">
        <v>2383</v>
      </c>
      <c r="I9" s="16">
        <v>1877</v>
      </c>
      <c r="J9" s="26">
        <v>-0.21233738984473349</v>
      </c>
      <c r="K9" s="16">
        <v>44934</v>
      </c>
      <c r="L9" s="16">
        <v>32058</v>
      </c>
      <c r="M9" s="17">
        <v>-0.28655361196421414</v>
      </c>
    </row>
  </sheetData>
  <sheetProtection algorithmName="SHA-512" hashValue="GDTU3bLnFZQOWf/9tfEc5yCjlLvIyMpCi/6/Bh8OYSkCwl71J1q+DHU1JoZ+NG3K5Lil6G2F0dDKQ+blgSNNCw==" saltValue="0cKqTUjcCxRlOSZ5xd3siQ==" spinCount="100000" sheet="1" objects="1" scenarios="1" selectLockedCells="1" selectUnlockedCells="1"/>
  <mergeCells count="5">
    <mergeCell ref="K4:M4"/>
    <mergeCell ref="A4:A5"/>
    <mergeCell ref="B4:D4"/>
    <mergeCell ref="E4:G4"/>
    <mergeCell ref="H4:J4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EC76-E4CA-4AF1-A2F0-050C2B876B94}">
  <dimension ref="A1:N26"/>
  <sheetViews>
    <sheetView showGridLines="0" showRuler="0" zoomScaleNormal="100" zoomScaleSheetLayoutView="100" workbookViewId="0">
      <selection activeCell="H9" sqref="H9"/>
    </sheetView>
  </sheetViews>
  <sheetFormatPr defaultColWidth="7.77734375" defaultRowHeight="13.2" x14ac:dyDescent="0.25"/>
  <cols>
    <col min="1" max="1" width="11.77734375" style="3" customWidth="1"/>
    <col min="2" max="2" width="20.77734375" style="3" customWidth="1"/>
    <col min="3" max="6" width="9.77734375" style="3" customWidth="1"/>
    <col min="7" max="7" width="10" style="3" customWidth="1"/>
    <col min="8" max="14" width="9.77734375" style="3" customWidth="1"/>
    <col min="15" max="17" width="7.21875" style="3" customWidth="1"/>
    <col min="18" max="16384" width="7.77734375" style="3"/>
  </cols>
  <sheetData>
    <row r="1" spans="1:14" ht="19.2" customHeight="1" x14ac:dyDescent="0.3">
      <c r="A1" s="208" t="s">
        <v>254</v>
      </c>
      <c r="C1" s="103"/>
      <c r="D1" s="103"/>
      <c r="E1" s="103"/>
      <c r="F1" s="103"/>
      <c r="G1" s="103"/>
      <c r="H1" s="105"/>
    </row>
    <row r="2" spans="1:14" ht="10.050000000000001" customHeight="1" x14ac:dyDescent="0.25">
      <c r="C2" s="4"/>
      <c r="D2" s="4"/>
      <c r="E2" s="4"/>
      <c r="F2" s="4"/>
      <c r="G2" s="4"/>
    </row>
    <row r="3" spans="1:14" ht="15" customHeight="1" thickBot="1" x14ac:dyDescent="0.3">
      <c r="A3" s="104"/>
      <c r="B3" s="27"/>
      <c r="C3" s="4"/>
      <c r="D3" s="4"/>
      <c r="E3" s="4"/>
      <c r="F3" s="4"/>
      <c r="G3" s="4"/>
    </row>
    <row r="4" spans="1:14" ht="19.95" customHeight="1" thickBot="1" x14ac:dyDescent="0.3">
      <c r="A4" s="273" t="s">
        <v>82</v>
      </c>
      <c r="B4" s="286"/>
      <c r="C4" s="272" t="s">
        <v>52</v>
      </c>
      <c r="D4" s="272"/>
      <c r="E4" s="276"/>
      <c r="F4" s="277" t="s">
        <v>53</v>
      </c>
      <c r="G4" s="277"/>
      <c r="H4" s="277"/>
      <c r="I4" s="277" t="s">
        <v>54</v>
      </c>
      <c r="J4" s="277"/>
      <c r="K4" s="277"/>
      <c r="L4" s="272" t="s">
        <v>55</v>
      </c>
      <c r="M4" s="272"/>
      <c r="N4" s="272"/>
    </row>
    <row r="5" spans="1:14" ht="20.55" customHeight="1" thickBot="1" x14ac:dyDescent="0.3">
      <c r="A5" s="274"/>
      <c r="B5" s="287"/>
      <c r="C5" s="18">
        <v>2019</v>
      </c>
      <c r="D5" s="18">
        <v>2020</v>
      </c>
      <c r="E5" s="21" t="s">
        <v>56</v>
      </c>
      <c r="F5" s="24">
        <v>2019</v>
      </c>
      <c r="G5" s="18">
        <v>2020</v>
      </c>
      <c r="H5" s="21" t="s">
        <v>56</v>
      </c>
      <c r="I5" s="24">
        <v>2019</v>
      </c>
      <c r="J5" s="18">
        <v>2020</v>
      </c>
      <c r="K5" s="21" t="s">
        <v>56</v>
      </c>
      <c r="L5" s="18">
        <v>2019</v>
      </c>
      <c r="M5" s="18">
        <v>2020</v>
      </c>
      <c r="N5" s="20" t="s">
        <v>56</v>
      </c>
    </row>
    <row r="6" spans="1:14" ht="12" customHeight="1" thickTop="1" x14ac:dyDescent="0.25">
      <c r="A6" s="283" t="s">
        <v>76</v>
      </c>
      <c r="B6" s="33" t="s">
        <v>22</v>
      </c>
      <c r="C6" s="30">
        <v>4999</v>
      </c>
      <c r="D6" s="30">
        <v>3230</v>
      </c>
      <c r="E6" s="31">
        <f>(D6/C6)-1</f>
        <v>-0.35387077415483092</v>
      </c>
      <c r="F6" s="38">
        <v>122</v>
      </c>
      <c r="G6" s="35">
        <v>83</v>
      </c>
      <c r="H6" s="39">
        <f>(G6/F6)-1</f>
        <v>-0.31967213114754101</v>
      </c>
      <c r="I6" s="38">
        <v>391</v>
      </c>
      <c r="J6" s="35">
        <v>265</v>
      </c>
      <c r="K6" s="39">
        <f>(J6/I6)-1</f>
        <v>-0.32225063938618925</v>
      </c>
      <c r="L6" s="30">
        <v>4970</v>
      </c>
      <c r="M6" s="30">
        <v>3129</v>
      </c>
      <c r="N6" s="31">
        <f>(M6/L6)-1</f>
        <v>-0.37042253521126756</v>
      </c>
    </row>
    <row r="7" spans="1:14" ht="12" customHeight="1" x14ac:dyDescent="0.25">
      <c r="A7" s="284"/>
      <c r="B7" s="34" t="s">
        <v>21</v>
      </c>
      <c r="C7" s="36">
        <v>71</v>
      </c>
      <c r="D7" s="36">
        <v>90</v>
      </c>
      <c r="E7" s="32">
        <f t="shared" ref="E7:E26" si="0">(D7/C7)-1</f>
        <v>0.26760563380281699</v>
      </c>
      <c r="F7" s="40">
        <v>1</v>
      </c>
      <c r="G7" s="36">
        <v>1</v>
      </c>
      <c r="H7" s="41">
        <f t="shared" ref="H7:H26" si="1">(G7/F7)-1</f>
        <v>0</v>
      </c>
      <c r="I7" s="40">
        <v>0</v>
      </c>
      <c r="J7" s="36">
        <v>4</v>
      </c>
      <c r="K7" s="52" t="s">
        <v>83</v>
      </c>
      <c r="L7" s="36">
        <v>75</v>
      </c>
      <c r="M7" s="36">
        <v>97</v>
      </c>
      <c r="N7" s="32">
        <f t="shared" ref="N7:N26" si="2">(M7/L7)-1</f>
        <v>0.29333333333333322</v>
      </c>
    </row>
    <row r="8" spans="1:14" ht="12" customHeight="1" x14ac:dyDescent="0.25">
      <c r="A8" s="284"/>
      <c r="B8" s="34" t="s">
        <v>20</v>
      </c>
      <c r="C8" s="36">
        <v>495</v>
      </c>
      <c r="D8" s="36">
        <v>356</v>
      </c>
      <c r="E8" s="32">
        <f t="shared" si="0"/>
        <v>-0.28080808080808084</v>
      </c>
      <c r="F8" s="40">
        <v>11</v>
      </c>
      <c r="G8" s="36">
        <v>11</v>
      </c>
      <c r="H8" s="41">
        <f t="shared" si="1"/>
        <v>0</v>
      </c>
      <c r="I8" s="40">
        <v>36</v>
      </c>
      <c r="J8" s="36">
        <v>23</v>
      </c>
      <c r="K8" s="41">
        <f t="shared" ref="K8:K26" si="3">(J8/I8)-1</f>
        <v>-0.36111111111111116</v>
      </c>
      <c r="L8" s="36">
        <v>468</v>
      </c>
      <c r="M8" s="36">
        <v>344</v>
      </c>
      <c r="N8" s="32">
        <f t="shared" si="2"/>
        <v>-0.2649572649572649</v>
      </c>
    </row>
    <row r="9" spans="1:14" ht="12" customHeight="1" x14ac:dyDescent="0.25">
      <c r="A9" s="285"/>
      <c r="B9" s="44" t="s">
        <v>0</v>
      </c>
      <c r="C9" s="37">
        <f>SUM(C6:C8)</f>
        <v>5565</v>
      </c>
      <c r="D9" s="37">
        <f>SUM(D6:D8)</f>
        <v>3676</v>
      </c>
      <c r="E9" s="45">
        <f t="shared" si="0"/>
        <v>-0.33944294699011679</v>
      </c>
      <c r="F9" s="42">
        <f>SUM(F6:F8)</f>
        <v>134</v>
      </c>
      <c r="G9" s="37">
        <f>SUM(G6:G8)</f>
        <v>95</v>
      </c>
      <c r="H9" s="43">
        <f t="shared" si="1"/>
        <v>-0.29104477611940294</v>
      </c>
      <c r="I9" s="42">
        <f>SUM(I6:I8)</f>
        <v>427</v>
      </c>
      <c r="J9" s="37">
        <f>SUM(J6:J8)</f>
        <v>292</v>
      </c>
      <c r="K9" s="43">
        <f t="shared" si="3"/>
        <v>-0.31615925058548011</v>
      </c>
      <c r="L9" s="37">
        <f>SUM(L6:L8)</f>
        <v>5513</v>
      </c>
      <c r="M9" s="37">
        <f>SUM(M6:M8)</f>
        <v>3570</v>
      </c>
      <c r="N9" s="45">
        <f t="shared" si="2"/>
        <v>-0.35243968801015779</v>
      </c>
    </row>
    <row r="10" spans="1:14" x14ac:dyDescent="0.25">
      <c r="A10" s="284" t="s">
        <v>77</v>
      </c>
      <c r="B10" s="34" t="s">
        <v>24</v>
      </c>
      <c r="C10" s="36">
        <v>631</v>
      </c>
      <c r="D10" s="36">
        <v>555</v>
      </c>
      <c r="E10" s="32">
        <f t="shared" si="0"/>
        <v>-0.12044374009508718</v>
      </c>
      <c r="F10" s="40">
        <v>3</v>
      </c>
      <c r="G10" s="36">
        <v>5</v>
      </c>
      <c r="H10" s="41">
        <f t="shared" si="1"/>
        <v>0.66666666666666674</v>
      </c>
      <c r="I10" s="40">
        <v>30</v>
      </c>
      <c r="J10" s="36">
        <v>23</v>
      </c>
      <c r="K10" s="41">
        <f t="shared" si="3"/>
        <v>-0.23333333333333328</v>
      </c>
      <c r="L10" s="36">
        <v>739</v>
      </c>
      <c r="M10" s="36">
        <v>634</v>
      </c>
      <c r="N10" s="32">
        <f t="shared" si="2"/>
        <v>-0.14208389715832204</v>
      </c>
    </row>
    <row r="11" spans="1:14" x14ac:dyDescent="0.25">
      <c r="A11" s="284"/>
      <c r="B11" s="34" t="s">
        <v>25</v>
      </c>
      <c r="C11" s="36">
        <v>3269</v>
      </c>
      <c r="D11" s="36">
        <v>2184</v>
      </c>
      <c r="E11" s="32">
        <f t="shared" si="0"/>
        <v>-0.33190578158458239</v>
      </c>
      <c r="F11" s="40">
        <v>33</v>
      </c>
      <c r="G11" s="36">
        <v>33</v>
      </c>
      <c r="H11" s="41">
        <f t="shared" si="1"/>
        <v>0</v>
      </c>
      <c r="I11" s="40">
        <v>136</v>
      </c>
      <c r="J11" s="36">
        <v>97</v>
      </c>
      <c r="K11" s="41">
        <f t="shared" si="3"/>
        <v>-0.28676470588235292</v>
      </c>
      <c r="L11" s="36">
        <v>4214</v>
      </c>
      <c r="M11" s="36">
        <v>2638</v>
      </c>
      <c r="N11" s="32">
        <f t="shared" si="2"/>
        <v>-0.37399145704793546</v>
      </c>
    </row>
    <row r="12" spans="1:14" x14ac:dyDescent="0.25">
      <c r="A12" s="284"/>
      <c r="B12" s="34" t="s">
        <v>27</v>
      </c>
      <c r="C12" s="36">
        <v>2834</v>
      </c>
      <c r="D12" s="36">
        <v>2109</v>
      </c>
      <c r="E12" s="32">
        <f t="shared" si="0"/>
        <v>-0.25582215949188425</v>
      </c>
      <c r="F12" s="40">
        <v>110</v>
      </c>
      <c r="G12" s="36">
        <v>70</v>
      </c>
      <c r="H12" s="41">
        <f t="shared" si="1"/>
        <v>-0.36363636363636365</v>
      </c>
      <c r="I12" s="40">
        <v>326</v>
      </c>
      <c r="J12" s="36">
        <v>283</v>
      </c>
      <c r="K12" s="41">
        <f t="shared" si="3"/>
        <v>-0.13190184049079756</v>
      </c>
      <c r="L12" s="36">
        <v>4271</v>
      </c>
      <c r="M12" s="36">
        <v>3036</v>
      </c>
      <c r="N12" s="32">
        <f t="shared" si="2"/>
        <v>-0.28915944743619759</v>
      </c>
    </row>
    <row r="13" spans="1:14" x14ac:dyDescent="0.25">
      <c r="A13" s="284"/>
      <c r="B13" s="34" t="s">
        <v>29</v>
      </c>
      <c r="C13" s="36">
        <v>4280</v>
      </c>
      <c r="D13" s="36">
        <v>2882</v>
      </c>
      <c r="E13" s="32">
        <f t="shared" si="0"/>
        <v>-0.32663551401869162</v>
      </c>
      <c r="F13" s="40">
        <v>37</v>
      </c>
      <c r="G13" s="36">
        <v>30</v>
      </c>
      <c r="H13" s="41">
        <f t="shared" si="1"/>
        <v>-0.18918918918918914</v>
      </c>
      <c r="I13" s="40">
        <v>151</v>
      </c>
      <c r="J13" s="36">
        <v>105</v>
      </c>
      <c r="K13" s="41">
        <f t="shared" si="3"/>
        <v>-0.30463576158940397</v>
      </c>
      <c r="L13" s="36">
        <v>5699</v>
      </c>
      <c r="M13" s="36">
        <v>3686</v>
      </c>
      <c r="N13" s="32">
        <f t="shared" si="2"/>
        <v>-0.35321986313388309</v>
      </c>
    </row>
    <row r="14" spans="1:14" x14ac:dyDescent="0.25">
      <c r="A14" s="284"/>
      <c r="B14" s="34" t="s">
        <v>28</v>
      </c>
      <c r="C14" s="36">
        <v>6714</v>
      </c>
      <c r="D14" s="36">
        <v>5123</v>
      </c>
      <c r="E14" s="32">
        <f t="shared" si="0"/>
        <v>-0.23696753053321418</v>
      </c>
      <c r="F14" s="40">
        <v>63</v>
      </c>
      <c r="G14" s="36">
        <v>52</v>
      </c>
      <c r="H14" s="41">
        <f t="shared" si="1"/>
        <v>-0.17460317460317465</v>
      </c>
      <c r="I14" s="40">
        <v>298</v>
      </c>
      <c r="J14" s="36">
        <v>245</v>
      </c>
      <c r="K14" s="41">
        <f t="shared" si="3"/>
        <v>-0.17785234899328861</v>
      </c>
      <c r="L14" s="36">
        <v>8460</v>
      </c>
      <c r="M14" s="36">
        <v>6190</v>
      </c>
      <c r="N14" s="32">
        <f t="shared" si="2"/>
        <v>-0.26832151300236406</v>
      </c>
    </row>
    <row r="15" spans="1:14" x14ac:dyDescent="0.25">
      <c r="A15" s="284"/>
      <c r="B15" s="34" t="s">
        <v>26</v>
      </c>
      <c r="C15" s="36">
        <v>1067</v>
      </c>
      <c r="D15" s="36">
        <v>849</v>
      </c>
      <c r="E15" s="32">
        <f t="shared" si="0"/>
        <v>-0.20431115276476097</v>
      </c>
      <c r="F15" s="40">
        <v>13</v>
      </c>
      <c r="G15" s="36">
        <v>17</v>
      </c>
      <c r="H15" s="41">
        <f t="shared" si="1"/>
        <v>0.30769230769230771</v>
      </c>
      <c r="I15" s="40">
        <v>57</v>
      </c>
      <c r="J15" s="36">
        <v>47</v>
      </c>
      <c r="K15" s="41">
        <f t="shared" si="3"/>
        <v>-0.17543859649122806</v>
      </c>
      <c r="L15" s="36">
        <v>1323</v>
      </c>
      <c r="M15" s="36">
        <v>997</v>
      </c>
      <c r="N15" s="32">
        <f t="shared" si="2"/>
        <v>-0.24640967498110355</v>
      </c>
    </row>
    <row r="16" spans="1:14" x14ac:dyDescent="0.25">
      <c r="A16" s="284"/>
      <c r="B16" s="34" t="s">
        <v>23</v>
      </c>
      <c r="C16" s="36">
        <v>723</v>
      </c>
      <c r="D16" s="36">
        <v>416</v>
      </c>
      <c r="E16" s="32">
        <f t="shared" si="0"/>
        <v>-0.42461964038727529</v>
      </c>
      <c r="F16" s="40">
        <v>6</v>
      </c>
      <c r="G16" s="36">
        <v>3</v>
      </c>
      <c r="H16" s="41">
        <f t="shared" si="1"/>
        <v>-0.5</v>
      </c>
      <c r="I16" s="40">
        <v>14</v>
      </c>
      <c r="J16" s="36">
        <v>13</v>
      </c>
      <c r="K16" s="41">
        <f t="shared" si="3"/>
        <v>-7.1428571428571397E-2</v>
      </c>
      <c r="L16" s="36">
        <v>1174</v>
      </c>
      <c r="M16" s="36">
        <v>646</v>
      </c>
      <c r="N16" s="32">
        <f t="shared" si="2"/>
        <v>-0.44974446337308349</v>
      </c>
    </row>
    <row r="17" spans="1:14" x14ac:dyDescent="0.25">
      <c r="A17" s="285"/>
      <c r="B17" s="44" t="s">
        <v>0</v>
      </c>
      <c r="C17" s="37">
        <f>SUM(C10:C16)</f>
        <v>19518</v>
      </c>
      <c r="D17" s="37">
        <f>SUM(D10:D16)</f>
        <v>14118</v>
      </c>
      <c r="E17" s="45">
        <f t="shared" si="0"/>
        <v>-0.2766676913618199</v>
      </c>
      <c r="F17" s="42">
        <f>SUM(F10:F16)</f>
        <v>265</v>
      </c>
      <c r="G17" s="37">
        <f>SUM(G10:G16)</f>
        <v>210</v>
      </c>
      <c r="H17" s="43">
        <f t="shared" si="1"/>
        <v>-0.20754716981132071</v>
      </c>
      <c r="I17" s="42">
        <f>SUM(I10:I16)</f>
        <v>1012</v>
      </c>
      <c r="J17" s="37">
        <f>SUM(J10:J16)</f>
        <v>813</v>
      </c>
      <c r="K17" s="43">
        <f t="shared" si="3"/>
        <v>-0.19664031620553357</v>
      </c>
      <c r="L17" s="37">
        <f>SUM(L10:L16)</f>
        <v>25880</v>
      </c>
      <c r="M17" s="37">
        <f>SUM(M10:M16)</f>
        <v>17827</v>
      </c>
      <c r="N17" s="45">
        <f t="shared" si="2"/>
        <v>-0.31116692426584236</v>
      </c>
    </row>
    <row r="18" spans="1:14" x14ac:dyDescent="0.25">
      <c r="A18" s="284" t="s">
        <v>78</v>
      </c>
      <c r="B18" s="34" t="s">
        <v>32</v>
      </c>
      <c r="C18" s="36">
        <v>570</v>
      </c>
      <c r="D18" s="36">
        <v>419</v>
      </c>
      <c r="E18" s="32">
        <f t="shared" si="0"/>
        <v>-0.26491228070175443</v>
      </c>
      <c r="F18" s="40">
        <v>1</v>
      </c>
      <c r="G18" s="36">
        <v>10</v>
      </c>
      <c r="H18" s="41">
        <f t="shared" si="1"/>
        <v>9</v>
      </c>
      <c r="I18" s="40">
        <v>21</v>
      </c>
      <c r="J18" s="36">
        <v>21</v>
      </c>
      <c r="K18" s="41">
        <f t="shared" si="3"/>
        <v>0</v>
      </c>
      <c r="L18" s="36">
        <v>630</v>
      </c>
      <c r="M18" s="36">
        <v>449</v>
      </c>
      <c r="N18" s="32">
        <f t="shared" si="2"/>
        <v>-0.28730158730158728</v>
      </c>
    </row>
    <row r="19" spans="1:14" x14ac:dyDescent="0.25">
      <c r="A19" s="284"/>
      <c r="B19" s="34" t="s">
        <v>34</v>
      </c>
      <c r="C19" s="36">
        <v>1892</v>
      </c>
      <c r="D19" s="36">
        <v>1574</v>
      </c>
      <c r="E19" s="32">
        <f t="shared" si="0"/>
        <v>-0.16807610993657507</v>
      </c>
      <c r="F19" s="40">
        <v>20</v>
      </c>
      <c r="G19" s="36">
        <v>19</v>
      </c>
      <c r="H19" s="41">
        <f t="shared" si="1"/>
        <v>-5.0000000000000044E-2</v>
      </c>
      <c r="I19" s="40">
        <v>100</v>
      </c>
      <c r="J19" s="36">
        <v>76</v>
      </c>
      <c r="K19" s="41">
        <f t="shared" si="3"/>
        <v>-0.24</v>
      </c>
      <c r="L19" s="36">
        <v>1975</v>
      </c>
      <c r="M19" s="36">
        <v>1641</v>
      </c>
      <c r="N19" s="32">
        <f t="shared" si="2"/>
        <v>-0.16911392405063286</v>
      </c>
    </row>
    <row r="20" spans="1:14" x14ac:dyDescent="0.25">
      <c r="A20" s="284"/>
      <c r="B20" s="34" t="s">
        <v>33</v>
      </c>
      <c r="C20" s="36">
        <v>101</v>
      </c>
      <c r="D20" s="36">
        <v>96</v>
      </c>
      <c r="E20" s="32">
        <f t="shared" si="0"/>
        <v>-4.9504950495049549E-2</v>
      </c>
      <c r="F20" s="40">
        <v>0</v>
      </c>
      <c r="G20" s="36">
        <v>1</v>
      </c>
      <c r="H20" s="41" t="s">
        <v>83</v>
      </c>
      <c r="I20" s="40">
        <v>19</v>
      </c>
      <c r="J20" s="36">
        <v>15</v>
      </c>
      <c r="K20" s="41">
        <f t="shared" si="3"/>
        <v>-0.21052631578947367</v>
      </c>
      <c r="L20" s="36">
        <v>111</v>
      </c>
      <c r="M20" s="36">
        <v>101</v>
      </c>
      <c r="N20" s="32">
        <f t="shared" si="2"/>
        <v>-9.0090090090090058E-2</v>
      </c>
    </row>
    <row r="21" spans="1:14" x14ac:dyDescent="0.25">
      <c r="A21" s="284"/>
      <c r="B21" s="34" t="s">
        <v>35</v>
      </c>
      <c r="C21" s="36">
        <v>6163</v>
      </c>
      <c r="D21" s="36">
        <v>4907</v>
      </c>
      <c r="E21" s="32">
        <f t="shared" si="0"/>
        <v>-0.20379685218237875</v>
      </c>
      <c r="F21" s="40">
        <v>119</v>
      </c>
      <c r="G21" s="36">
        <v>98</v>
      </c>
      <c r="H21" s="41">
        <f t="shared" si="1"/>
        <v>-0.17647058823529416</v>
      </c>
      <c r="I21" s="40">
        <v>455</v>
      </c>
      <c r="J21" s="36">
        <v>377</v>
      </c>
      <c r="K21" s="41">
        <f t="shared" si="3"/>
        <v>-0.17142857142857137</v>
      </c>
      <c r="L21" s="36">
        <v>6708</v>
      </c>
      <c r="M21" s="36">
        <v>5145</v>
      </c>
      <c r="N21" s="32">
        <f t="shared" si="2"/>
        <v>-0.23300536672629701</v>
      </c>
    </row>
    <row r="22" spans="1:14" x14ac:dyDescent="0.25">
      <c r="A22" s="284"/>
      <c r="B22" s="34" t="s">
        <v>79</v>
      </c>
      <c r="C22" s="36">
        <v>189</v>
      </c>
      <c r="D22" s="36">
        <v>166</v>
      </c>
      <c r="E22" s="32">
        <f t="shared" si="0"/>
        <v>-0.12169312169312174</v>
      </c>
      <c r="F22" s="40">
        <v>13</v>
      </c>
      <c r="G22" s="36">
        <v>13</v>
      </c>
      <c r="H22" s="41">
        <f t="shared" si="1"/>
        <v>0</v>
      </c>
      <c r="I22" s="40">
        <v>18</v>
      </c>
      <c r="J22" s="36">
        <v>16</v>
      </c>
      <c r="K22" s="41">
        <f t="shared" si="3"/>
        <v>-0.11111111111111116</v>
      </c>
      <c r="L22" s="36">
        <v>227</v>
      </c>
      <c r="M22" s="36">
        <v>173</v>
      </c>
      <c r="N22" s="32">
        <f t="shared" si="2"/>
        <v>-0.23788546255506604</v>
      </c>
    </row>
    <row r="23" spans="1:14" x14ac:dyDescent="0.25">
      <c r="A23" s="284"/>
      <c r="B23" s="34" t="s">
        <v>30</v>
      </c>
      <c r="C23" s="36">
        <v>2060</v>
      </c>
      <c r="D23" s="36">
        <v>1649</v>
      </c>
      <c r="E23" s="32">
        <f t="shared" si="0"/>
        <v>-0.19951456310679616</v>
      </c>
      <c r="F23" s="40">
        <v>105</v>
      </c>
      <c r="G23" s="36">
        <v>58</v>
      </c>
      <c r="H23" s="41">
        <f t="shared" si="1"/>
        <v>-0.44761904761904758</v>
      </c>
      <c r="I23" s="40">
        <v>225</v>
      </c>
      <c r="J23" s="36">
        <v>158</v>
      </c>
      <c r="K23" s="41">
        <f t="shared" si="3"/>
        <v>-0.29777777777777781</v>
      </c>
      <c r="L23" s="36">
        <v>2554</v>
      </c>
      <c r="M23" s="36">
        <v>1944</v>
      </c>
      <c r="N23" s="32">
        <f t="shared" si="2"/>
        <v>-0.23884103367267029</v>
      </c>
    </row>
    <row r="24" spans="1:14" x14ac:dyDescent="0.25">
      <c r="A24" s="284"/>
      <c r="B24" s="34" t="s">
        <v>31</v>
      </c>
      <c r="C24" s="36">
        <v>1193</v>
      </c>
      <c r="D24" s="36">
        <v>1120</v>
      </c>
      <c r="E24" s="32">
        <f t="shared" si="0"/>
        <v>-6.1190276613579231E-2</v>
      </c>
      <c r="F24" s="40">
        <v>31</v>
      </c>
      <c r="G24" s="36">
        <v>32</v>
      </c>
      <c r="H24" s="41">
        <f t="shared" si="1"/>
        <v>3.2258064516129004E-2</v>
      </c>
      <c r="I24" s="40">
        <v>106</v>
      </c>
      <c r="J24" s="36">
        <v>109</v>
      </c>
      <c r="K24" s="41">
        <f t="shared" si="3"/>
        <v>2.8301886792452935E-2</v>
      </c>
      <c r="L24" s="36">
        <v>1336</v>
      </c>
      <c r="M24" s="36">
        <v>1208</v>
      </c>
      <c r="N24" s="32">
        <f t="shared" si="2"/>
        <v>-9.5808383233532912E-2</v>
      </c>
    </row>
    <row r="25" spans="1:14" x14ac:dyDescent="0.25">
      <c r="A25" s="285"/>
      <c r="B25" s="44" t="s">
        <v>0</v>
      </c>
      <c r="C25" s="37">
        <f>SUM(C18:C24)</f>
        <v>12168</v>
      </c>
      <c r="D25" s="37">
        <f>SUM(D18:D24)</f>
        <v>9931</v>
      </c>
      <c r="E25" s="45">
        <f t="shared" si="0"/>
        <v>-0.18384286653517423</v>
      </c>
      <c r="F25" s="42">
        <f>SUM(F18:F24)</f>
        <v>289</v>
      </c>
      <c r="G25" s="37">
        <f>SUM(G18:G24)</f>
        <v>231</v>
      </c>
      <c r="H25" s="43">
        <f t="shared" si="1"/>
        <v>-0.20069204152249132</v>
      </c>
      <c r="I25" s="42">
        <f>SUM(I18:I24)</f>
        <v>944</v>
      </c>
      <c r="J25" s="37">
        <f>SUM(J18:J24)</f>
        <v>772</v>
      </c>
      <c r="K25" s="43">
        <f t="shared" si="3"/>
        <v>-0.18220338983050843</v>
      </c>
      <c r="L25" s="37">
        <f>SUM(L18:L24)</f>
        <v>13541</v>
      </c>
      <c r="M25" s="37">
        <f>SUM(M18:M24)</f>
        <v>10661</v>
      </c>
      <c r="N25" s="45">
        <f t="shared" si="2"/>
        <v>-0.21268739384092761</v>
      </c>
    </row>
    <row r="26" spans="1:14" ht="13.8" thickBot="1" x14ac:dyDescent="0.3">
      <c r="A26" s="46" t="s">
        <v>0</v>
      </c>
      <c r="B26" s="47"/>
      <c r="C26" s="48">
        <f>C9+C17+C25</f>
        <v>37251</v>
      </c>
      <c r="D26" s="48">
        <f>D9+D17+D25</f>
        <v>27725</v>
      </c>
      <c r="E26" s="49">
        <f t="shared" si="0"/>
        <v>-0.25572467853212</v>
      </c>
      <c r="F26" s="50">
        <f>F9+F17+F25</f>
        <v>688</v>
      </c>
      <c r="G26" s="48">
        <f>G9+G17+G25</f>
        <v>536</v>
      </c>
      <c r="H26" s="51">
        <f t="shared" si="1"/>
        <v>-0.22093023255813948</v>
      </c>
      <c r="I26" s="50">
        <f>I9+I17+I25</f>
        <v>2383</v>
      </c>
      <c r="J26" s="48">
        <f>J9+J17+J25</f>
        <v>1877</v>
      </c>
      <c r="K26" s="51">
        <f t="shared" si="3"/>
        <v>-0.21233738984473349</v>
      </c>
      <c r="L26" s="48">
        <f>L9+L17+L25</f>
        <v>44934</v>
      </c>
      <c r="M26" s="48">
        <f>M9+M17+M25</f>
        <v>32058</v>
      </c>
      <c r="N26" s="49">
        <f t="shared" si="2"/>
        <v>-0.28655361196421414</v>
      </c>
    </row>
  </sheetData>
  <sheetProtection algorithmName="SHA-512" hashValue="nBJ0DuvW2gb3TCo9hRsZYorckVnzRNvCPC8tdKos6Q8I7pJk9tz7q+kconqfWyDwUDDQ9QChK3m9K5rcFkCWqw==" saltValue="QF3YzurGGuEgZ+JhtEclCw==" spinCount="100000" sheet="1" objects="1" scenarios="1" selectLockedCells="1" selectUnlockedCells="1"/>
  <mergeCells count="8">
    <mergeCell ref="L4:N4"/>
    <mergeCell ref="A6:A9"/>
    <mergeCell ref="A10:A17"/>
    <mergeCell ref="A18:A25"/>
    <mergeCell ref="C4:E4"/>
    <mergeCell ref="F4:H4"/>
    <mergeCell ref="I4:K4"/>
    <mergeCell ref="A4:B5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92E1673DA0E4095CB54B370D17A7B" ma:contentTypeVersion="2" ma:contentTypeDescription="Create a new document." ma:contentTypeScope="" ma:versionID="197e4e0c1a2cf5360ed3a41b543a687c">
  <xsd:schema xmlns:xsd="http://www.w3.org/2001/XMLSchema" xmlns:xs="http://www.w3.org/2001/XMLSchema" xmlns:p="http://schemas.microsoft.com/office/2006/metadata/properties" xmlns:ns1="http://schemas.microsoft.com/sharepoint/v3" xmlns:ns2="c9ec503d-6f82-4f91-9403-97106548e09a" targetNamespace="http://schemas.microsoft.com/office/2006/metadata/properties" ma:root="true" ma:fieldsID="dfbbe114dea3b11ee565725848c4e587" ns1:_="" ns2:_="">
    <xsd:import namespace="http://schemas.microsoft.com/sharepoint/v3"/>
    <xsd:import namespace="c9ec503d-6f82-4f91-9403-97106548e09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3d-6f82-4f91-9403-97106548e09a" elementFormDefault="qualified">
    <xsd:import namespace="http://schemas.microsoft.com/office/2006/documentManagement/types"/>
    <xsd:import namespace="http://schemas.microsoft.com/office/infopath/2007/PartnerControls"/>
    <xsd:element name="Ordem" ma:index="10" nillable="true" ma:displayName="Ordem" ma:internalName="Ordem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m xmlns="c9ec503d-6f82-4f91-9403-97106548e09a" xsi:nil="true"/>
  </documentManagement>
</p:properties>
</file>

<file path=customXml/itemProps1.xml><?xml version="1.0" encoding="utf-8"?>
<ds:datastoreItem xmlns:ds="http://schemas.openxmlformats.org/officeDocument/2006/customXml" ds:itemID="{2E4EC771-9212-4096-84C5-7E637C6BFA83}"/>
</file>

<file path=customXml/itemProps2.xml><?xml version="1.0" encoding="utf-8"?>
<ds:datastoreItem xmlns:ds="http://schemas.openxmlformats.org/officeDocument/2006/customXml" ds:itemID="{27DB1B0A-0EE6-4D50-A09D-1FB777E721B9}"/>
</file>

<file path=customXml/itemProps3.xml><?xml version="1.0" encoding="utf-8"?>
<ds:datastoreItem xmlns:ds="http://schemas.openxmlformats.org/officeDocument/2006/customXml" ds:itemID="{A0D93850-4928-48D9-84AC-95BFCDF9E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64</vt:i4>
      </vt:variant>
    </vt:vector>
  </HeadingPairs>
  <TitlesOfParts>
    <vt:vector size="64" baseType="lpstr">
      <vt:lpstr>Índice</vt:lpstr>
      <vt:lpstr>Siglas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Relatório Anual de Sinistralidade a 30 dias, fiscalização e contraordenações rodoviárias 2020</dc:title>
  <dc:creator/>
  <cp:lastModifiedBy/>
  <dcterms:created xsi:type="dcterms:W3CDTF">2022-11-18T12:18:44Z</dcterms:created>
  <dcterms:modified xsi:type="dcterms:W3CDTF">2024-01-05T17:11:02Z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0x01010007092E1673DA0E4095CB54B370D17A7B</vt:lpwstr>
  </property>
</Properties>
</file>